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0395" windowHeight="5385" activeTab="1"/>
  </bookViews>
  <sheets>
    <sheet name="ДДУ" sheetId="1" r:id="rId1"/>
    <sheet name="школы" sheetId="2" r:id="rId2"/>
    <sheet name="Козлянская НОШ" sheetId="3" r:id="rId3"/>
    <sheet name="внешк.работа" sheetId="4" r:id="rId4"/>
    <sheet name="Звездный" sheetId="5" r:id="rId5"/>
    <sheet name="СКШ-И" sheetId="6" r:id="rId6"/>
    <sheet name="летний отдых" sheetId="7" r:id="rId7"/>
  </sheets>
  <definedNames/>
  <calcPr fullCalcOnLoad="1"/>
</workbook>
</file>

<file path=xl/sharedStrings.xml><?xml version="1.0" encoding="utf-8"?>
<sst xmlns="http://schemas.openxmlformats.org/spreadsheetml/2006/main" count="856" uniqueCount="101">
  <si>
    <t>Всего:</t>
  </si>
  <si>
    <t>Утверждено бюджетных ассигнований на год</t>
  </si>
  <si>
    <t>Кассовые расходы</t>
  </si>
  <si>
    <t>руб.</t>
  </si>
  <si>
    <t>Фактические расходы</t>
  </si>
  <si>
    <t>Анализ исполнения сметы доходов и расходов по бюджетным счетам</t>
  </si>
  <si>
    <t xml:space="preserve">Руководитель          </t>
  </si>
  <si>
    <t>Учреждение:</t>
  </si>
  <si>
    <t>%</t>
  </si>
  <si>
    <t>кфср</t>
  </si>
  <si>
    <t>кцср</t>
  </si>
  <si>
    <t>квр</t>
  </si>
  <si>
    <t>косгу</t>
  </si>
  <si>
    <t>доп.фк</t>
  </si>
  <si>
    <t>доп.эк</t>
  </si>
  <si>
    <t>доп.кр</t>
  </si>
  <si>
    <t>001</t>
  </si>
  <si>
    <t>002</t>
  </si>
  <si>
    <t>003</t>
  </si>
  <si>
    <t>0701</t>
  </si>
  <si>
    <t>0702</t>
  </si>
  <si>
    <t>000</t>
  </si>
  <si>
    <t>итого</t>
  </si>
  <si>
    <t>Гл.бухгалтер</t>
  </si>
  <si>
    <t>всего</t>
  </si>
  <si>
    <t>545</t>
  </si>
  <si>
    <t>0707</t>
  </si>
  <si>
    <t>р/б</t>
  </si>
  <si>
    <t>суб.</t>
  </si>
  <si>
    <t>0708</t>
  </si>
  <si>
    <t>332</t>
  </si>
  <si>
    <t>035</t>
  </si>
  <si>
    <t>333</t>
  </si>
  <si>
    <t>028</t>
  </si>
  <si>
    <t>403</t>
  </si>
  <si>
    <t xml:space="preserve">Руководитель                    </t>
  </si>
  <si>
    <t xml:space="preserve">Гл.бухгалтер                         </t>
  </si>
  <si>
    <t>на 01  _________  2011 года</t>
  </si>
  <si>
    <t>на 1  _________ 20__ года</t>
  </si>
  <si>
    <t>" ________" ____________________ 20__ год</t>
  </si>
  <si>
    <t>на 1 _______ 20__ года</t>
  </si>
  <si>
    <t>611</t>
  </si>
  <si>
    <t>377</t>
  </si>
  <si>
    <t>381</t>
  </si>
  <si>
    <t>851</t>
  </si>
  <si>
    <t>852</t>
  </si>
  <si>
    <t>экол</t>
  </si>
  <si>
    <t>имущ</t>
  </si>
  <si>
    <t>20%(15%)</t>
  </si>
  <si>
    <t>Всего</t>
  </si>
  <si>
    <t>111</t>
  </si>
  <si>
    <t>112</t>
  </si>
  <si>
    <t>244</t>
  </si>
  <si>
    <t>312</t>
  </si>
  <si>
    <t>313</t>
  </si>
  <si>
    <t>242</t>
  </si>
  <si>
    <t>360</t>
  </si>
  <si>
    <t>045</t>
  </si>
  <si>
    <t>630</t>
  </si>
  <si>
    <t>612</t>
  </si>
  <si>
    <t>Учреждение:       МКОУ Б.Козлянская нош</t>
  </si>
  <si>
    <t>Руководитель                      Н.И.Пехотин</t>
  </si>
  <si>
    <t xml:space="preserve">Руководитель                   Г.П.Голубева     Гл.Бухгалтер     </t>
  </si>
  <si>
    <r>
      <t xml:space="preserve">на </t>
    </r>
    <r>
      <rPr>
        <b/>
        <u val="single"/>
        <sz val="11"/>
        <rFont val="Arial Cyr"/>
        <family val="0"/>
      </rPr>
      <t xml:space="preserve">1 января 2013 </t>
    </r>
    <r>
      <rPr>
        <b/>
        <sz val="11"/>
        <rFont val="Arial Cyr"/>
        <family val="0"/>
      </rPr>
      <t>года</t>
    </r>
  </si>
  <si>
    <t>142264,98</t>
  </si>
  <si>
    <t>" 17" января  2013 год</t>
  </si>
  <si>
    <t xml:space="preserve">      С.М.Лебедева</t>
  </si>
  <si>
    <t>320</t>
  </si>
  <si>
    <t>11560,65</t>
  </si>
  <si>
    <t>306619</t>
  </si>
  <si>
    <t>на 1 января 2015 года</t>
  </si>
  <si>
    <t>Учреждение:      МБОУ  "Карпунихинская СОШ"</t>
  </si>
  <si>
    <t>Утверждено бюджетных ассигнований на 2014 год</t>
  </si>
  <si>
    <t>6740000</t>
  </si>
  <si>
    <t>14000</t>
  </si>
  <si>
    <t>2022100</t>
  </si>
  <si>
    <t>19900</t>
  </si>
  <si>
    <t>16304,20</t>
  </si>
  <si>
    <t>76569,42</t>
  </si>
  <si>
    <t>0408</t>
  </si>
  <si>
    <t>27800</t>
  </si>
  <si>
    <t>11696804,31</t>
  </si>
  <si>
    <t>153000</t>
  </si>
  <si>
    <t>9521500</t>
  </si>
  <si>
    <t>1000</t>
  </si>
  <si>
    <t>102938</t>
  </si>
  <si>
    <t>207591,23</t>
  </si>
  <si>
    <t>5000</t>
  </si>
  <si>
    <t>4581,1</t>
  </si>
  <si>
    <t>15340</t>
  </si>
  <si>
    <t>34078,90</t>
  </si>
  <si>
    <t>474837,61</t>
  </si>
  <si>
    <t>1970620,86</t>
  </si>
  <si>
    <t>100</t>
  </si>
  <si>
    <t>68981,74</t>
  </si>
  <si>
    <t>4581,10</t>
  </si>
  <si>
    <t>1969765,60</t>
  </si>
  <si>
    <t>99,9566</t>
  </si>
  <si>
    <t>95,2727</t>
  </si>
  <si>
    <t>Бухгалтер                 С.М.Лебедева</t>
  </si>
  <si>
    <t>" 17"января 2015год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</si>
</sst>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1">
    <font>
      <sz val="10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17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0" fillId="0" borderId="11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L43"/>
  <sheetViews>
    <sheetView zoomScalePageLayoutView="0" workbookViewId="0" topLeftCell="A9">
      <selection activeCell="G31" sqref="G31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7.37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4.25" customHeight="1"/>
    <row r="5" spans="1:12" ht="33.75" customHeight="1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5.75" customHeight="1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19</v>
      </c>
      <c r="B7" s="1">
        <v>4209901</v>
      </c>
      <c r="C7" s="6" t="s">
        <v>41</v>
      </c>
      <c r="D7" s="1">
        <v>226</v>
      </c>
      <c r="E7" s="1">
        <v>319</v>
      </c>
      <c r="F7" s="21"/>
      <c r="G7" s="7" t="s">
        <v>21</v>
      </c>
      <c r="H7" s="4"/>
      <c r="I7" s="1"/>
      <c r="J7" s="1" t="e">
        <f>I7/H7*100</f>
        <v>#DIV/0!</v>
      </c>
      <c r="K7" s="1"/>
      <c r="L7" s="1" t="e">
        <f>K7/H7</f>
        <v>#DIV/0!</v>
      </c>
    </row>
    <row r="8" spans="1:12" ht="15.75" customHeight="1">
      <c r="A8" s="6" t="s">
        <v>19</v>
      </c>
      <c r="B8" s="1">
        <v>4209901</v>
      </c>
      <c r="C8" s="6" t="s">
        <v>41</v>
      </c>
      <c r="D8" s="1">
        <v>310</v>
      </c>
      <c r="E8" s="1">
        <v>319</v>
      </c>
      <c r="F8" s="21"/>
      <c r="G8" s="7" t="s">
        <v>21</v>
      </c>
      <c r="H8" s="4"/>
      <c r="I8" s="1"/>
      <c r="J8" s="1" t="e">
        <f>I8/H8*100</f>
        <v>#DIV/0!</v>
      </c>
      <c r="K8" s="1"/>
      <c r="L8" s="1" t="e">
        <f>K8/H8</f>
        <v>#DIV/0!</v>
      </c>
    </row>
    <row r="9" spans="1:12" ht="15.75" customHeight="1">
      <c r="A9" s="6" t="s">
        <v>19</v>
      </c>
      <c r="B9" s="1">
        <v>4209901</v>
      </c>
      <c r="C9" s="6" t="s">
        <v>41</v>
      </c>
      <c r="D9" s="1">
        <v>340</v>
      </c>
      <c r="E9" s="1">
        <v>319</v>
      </c>
      <c r="F9" s="21"/>
      <c r="G9" s="7" t="s">
        <v>21</v>
      </c>
      <c r="H9" s="4"/>
      <c r="I9" s="1"/>
      <c r="J9" s="1" t="e">
        <f>I9/H9*100</f>
        <v>#DIV/0!</v>
      </c>
      <c r="K9" s="1"/>
      <c r="L9" s="1" t="e">
        <f>K9/H9</f>
        <v>#DIV/0!</v>
      </c>
    </row>
    <row r="10" spans="1:12" ht="15.75" customHeight="1">
      <c r="A10" s="6" t="s">
        <v>19</v>
      </c>
      <c r="B10" s="1">
        <v>4209901</v>
      </c>
      <c r="C10" s="6" t="s">
        <v>41</v>
      </c>
      <c r="D10" s="1">
        <v>340</v>
      </c>
      <c r="E10" s="1">
        <v>319</v>
      </c>
      <c r="F10" s="21">
        <v>342</v>
      </c>
      <c r="G10" s="7" t="s">
        <v>21</v>
      </c>
      <c r="H10" s="4"/>
      <c r="I10" s="1"/>
      <c r="J10" s="1" t="e">
        <f>I10/H10*100</f>
        <v>#DIV/0!</v>
      </c>
      <c r="K10" s="1"/>
      <c r="L10" s="1" t="e">
        <f>K10/H10</f>
        <v>#DIV/0!</v>
      </c>
    </row>
    <row r="11" spans="1:12" ht="15.75" customHeight="1">
      <c r="A11" s="6"/>
      <c r="B11" s="8" t="s">
        <v>22</v>
      </c>
      <c r="C11" s="9" t="s">
        <v>41</v>
      </c>
      <c r="D11" s="8">
        <v>241</v>
      </c>
      <c r="E11" s="8">
        <v>319</v>
      </c>
      <c r="F11" s="22"/>
      <c r="G11" s="10"/>
      <c r="H11" s="11">
        <f>H7+H8+H9+H10</f>
        <v>0</v>
      </c>
      <c r="I11" s="11">
        <f aca="true" t="shared" si="0" ref="I11:L26">I7+I8+I9+I10</f>
        <v>0</v>
      </c>
      <c r="J11" s="11" t="e">
        <f t="shared" si="0"/>
        <v>#DIV/0!</v>
      </c>
      <c r="K11" s="11">
        <f t="shared" si="0"/>
        <v>0</v>
      </c>
      <c r="L11" s="11" t="e">
        <f t="shared" si="0"/>
        <v>#DIV/0!</v>
      </c>
    </row>
    <row r="12" spans="1:12" ht="15.75" customHeight="1">
      <c r="A12" s="6" t="s">
        <v>19</v>
      </c>
      <c r="B12" s="1">
        <v>4209902</v>
      </c>
      <c r="C12" s="6" t="s">
        <v>41</v>
      </c>
      <c r="D12" s="1">
        <v>211</v>
      </c>
      <c r="E12" s="6" t="s">
        <v>21</v>
      </c>
      <c r="F12" s="21"/>
      <c r="G12" s="7" t="s">
        <v>21</v>
      </c>
      <c r="H12" s="4"/>
      <c r="I12" s="1"/>
      <c r="J12" s="11" t="e">
        <f t="shared" si="0"/>
        <v>#DIV/0!</v>
      </c>
      <c r="K12" s="1"/>
      <c r="L12" s="11" t="e">
        <f t="shared" si="0"/>
        <v>#DIV/0!</v>
      </c>
    </row>
    <row r="13" spans="1:12" ht="15.75" customHeight="1">
      <c r="A13" s="6" t="s">
        <v>19</v>
      </c>
      <c r="B13" s="1">
        <v>4209906</v>
      </c>
      <c r="C13" s="6" t="s">
        <v>41</v>
      </c>
      <c r="D13" s="1">
        <v>211</v>
      </c>
      <c r="E13" s="6" t="s">
        <v>42</v>
      </c>
      <c r="F13" s="23" t="s">
        <v>48</v>
      </c>
      <c r="G13" s="7" t="s">
        <v>21</v>
      </c>
      <c r="H13" s="4"/>
      <c r="I13" s="1"/>
      <c r="J13" s="11" t="e">
        <f t="shared" si="0"/>
        <v>#DIV/0!</v>
      </c>
      <c r="K13" s="1"/>
      <c r="L13" s="11" t="e">
        <f t="shared" si="0"/>
        <v>#DIV/0!</v>
      </c>
    </row>
    <row r="14" spans="1:12" ht="15.75" customHeight="1">
      <c r="A14" s="6" t="s">
        <v>19</v>
      </c>
      <c r="B14" s="1">
        <v>5205400</v>
      </c>
      <c r="C14" s="6" t="s">
        <v>41</v>
      </c>
      <c r="D14" s="1">
        <v>211</v>
      </c>
      <c r="E14" s="6" t="s">
        <v>43</v>
      </c>
      <c r="F14" s="24">
        <v>0.065</v>
      </c>
      <c r="G14" s="7" t="s">
        <v>21</v>
      </c>
      <c r="H14" s="4"/>
      <c r="I14" s="1"/>
      <c r="J14" s="11" t="e">
        <f t="shared" si="0"/>
        <v>#DIV/0!</v>
      </c>
      <c r="K14" s="1"/>
      <c r="L14" s="11" t="e">
        <f t="shared" si="0"/>
        <v>#DIV/0!</v>
      </c>
    </row>
    <row r="15" spans="1:12" ht="15.75" customHeight="1">
      <c r="A15" s="6"/>
      <c r="B15" s="8" t="s">
        <v>22</v>
      </c>
      <c r="C15" s="9"/>
      <c r="D15" s="8">
        <v>211</v>
      </c>
      <c r="E15" s="8"/>
      <c r="F15" s="25"/>
      <c r="G15" s="8"/>
      <c r="H15" s="8">
        <f>H12+H13+H14</f>
        <v>0</v>
      </c>
      <c r="I15" s="8">
        <f>I12+I13+I14</f>
        <v>0</v>
      </c>
      <c r="J15" s="11" t="e">
        <f t="shared" si="0"/>
        <v>#DIV/0!</v>
      </c>
      <c r="K15" s="8">
        <f>K12+K13+K14</f>
        <v>0</v>
      </c>
      <c r="L15" s="11" t="e">
        <f t="shared" si="0"/>
        <v>#DIV/0!</v>
      </c>
    </row>
    <row r="16" spans="1:12" ht="15.75" customHeight="1">
      <c r="A16" s="6" t="s">
        <v>19</v>
      </c>
      <c r="B16" s="1">
        <v>4209902</v>
      </c>
      <c r="C16" s="6" t="s">
        <v>41</v>
      </c>
      <c r="D16" s="1">
        <v>212</v>
      </c>
      <c r="E16" s="6" t="s">
        <v>21</v>
      </c>
      <c r="F16" s="21"/>
      <c r="G16" s="7" t="s">
        <v>21</v>
      </c>
      <c r="H16" s="4"/>
      <c r="I16" s="1"/>
      <c r="J16" s="11" t="e">
        <f t="shared" si="0"/>
        <v>#DIV/0!</v>
      </c>
      <c r="K16" s="1"/>
      <c r="L16" s="11" t="e">
        <f t="shared" si="0"/>
        <v>#DIV/0!</v>
      </c>
    </row>
    <row r="17" spans="1:12" ht="15.75" customHeight="1">
      <c r="A17" s="6" t="s">
        <v>19</v>
      </c>
      <c r="B17" s="1">
        <v>4209902</v>
      </c>
      <c r="C17" s="6" t="s">
        <v>41</v>
      </c>
      <c r="D17" s="1">
        <v>213</v>
      </c>
      <c r="E17" s="6" t="s">
        <v>21</v>
      </c>
      <c r="F17" s="21"/>
      <c r="G17" s="7" t="s">
        <v>21</v>
      </c>
      <c r="H17" s="4"/>
      <c r="I17" s="1"/>
      <c r="J17" s="11" t="e">
        <f t="shared" si="0"/>
        <v>#DIV/0!</v>
      </c>
      <c r="K17" s="1"/>
      <c r="L17" s="11" t="e">
        <f t="shared" si="0"/>
        <v>#DIV/0!</v>
      </c>
    </row>
    <row r="18" spans="1:12" ht="15.75" customHeight="1">
      <c r="A18" s="6" t="s">
        <v>19</v>
      </c>
      <c r="B18" s="1">
        <v>4209906</v>
      </c>
      <c r="C18" s="6" t="s">
        <v>41</v>
      </c>
      <c r="D18" s="1">
        <v>213</v>
      </c>
      <c r="E18" s="6" t="s">
        <v>42</v>
      </c>
      <c r="F18" s="23" t="s">
        <v>48</v>
      </c>
      <c r="G18" s="7" t="s">
        <v>21</v>
      </c>
      <c r="H18" s="4"/>
      <c r="I18" s="1"/>
      <c r="J18" s="11" t="e">
        <f t="shared" si="0"/>
        <v>#DIV/0!</v>
      </c>
      <c r="K18" s="1"/>
      <c r="L18" s="11" t="e">
        <f t="shared" si="0"/>
        <v>#DIV/0!</v>
      </c>
    </row>
    <row r="19" spans="1:12" ht="15.75" customHeight="1">
      <c r="A19" s="6" t="s">
        <v>19</v>
      </c>
      <c r="B19" s="1">
        <v>5205400</v>
      </c>
      <c r="C19" s="6" t="s">
        <v>41</v>
      </c>
      <c r="D19" s="1">
        <v>213</v>
      </c>
      <c r="E19" s="6" t="s">
        <v>43</v>
      </c>
      <c r="F19" s="24">
        <v>0.065</v>
      </c>
      <c r="G19" s="7" t="s">
        <v>21</v>
      </c>
      <c r="H19" s="4"/>
      <c r="I19" s="1"/>
      <c r="J19" s="11" t="e">
        <f t="shared" si="0"/>
        <v>#DIV/0!</v>
      </c>
      <c r="K19" s="1"/>
      <c r="L19" s="11" t="e">
        <f t="shared" si="0"/>
        <v>#DIV/0!</v>
      </c>
    </row>
    <row r="20" spans="1:12" ht="15.75" customHeight="1">
      <c r="A20" s="6"/>
      <c r="B20" s="8" t="s">
        <v>22</v>
      </c>
      <c r="C20" s="9"/>
      <c r="D20" s="8">
        <v>213</v>
      </c>
      <c r="E20" s="9"/>
      <c r="F20" s="22"/>
      <c r="G20" s="10"/>
      <c r="H20" s="11">
        <f>H17+H18+H19</f>
        <v>0</v>
      </c>
      <c r="I20" s="11">
        <f>I17+I18+I19</f>
        <v>0</v>
      </c>
      <c r="J20" s="11" t="e">
        <f>J17+J18+J19</f>
        <v>#DIV/0!</v>
      </c>
      <c r="K20" s="11">
        <f>K17+K18+K19</f>
        <v>0</v>
      </c>
      <c r="L20" s="11" t="e">
        <f t="shared" si="0"/>
        <v>#DIV/0!</v>
      </c>
    </row>
    <row r="21" spans="1:12" ht="15.75" customHeight="1">
      <c r="A21" s="6" t="s">
        <v>19</v>
      </c>
      <c r="B21" s="1">
        <v>4209902</v>
      </c>
      <c r="C21" s="6" t="s">
        <v>41</v>
      </c>
      <c r="D21" s="1">
        <v>221</v>
      </c>
      <c r="E21" s="6" t="s">
        <v>21</v>
      </c>
      <c r="F21" s="21"/>
      <c r="G21" s="7" t="s">
        <v>21</v>
      </c>
      <c r="H21" s="4"/>
      <c r="I21" s="1"/>
      <c r="J21" s="11" t="e">
        <f t="shared" si="0"/>
        <v>#DIV/0!</v>
      </c>
      <c r="K21" s="1"/>
      <c r="L21" s="11" t="e">
        <f t="shared" si="0"/>
        <v>#DIV/0!</v>
      </c>
    </row>
    <row r="22" spans="1:12" ht="15.75" customHeight="1">
      <c r="A22" s="6" t="s">
        <v>19</v>
      </c>
      <c r="B22" s="1">
        <v>4209902</v>
      </c>
      <c r="C22" s="6" t="s">
        <v>41</v>
      </c>
      <c r="D22" s="1">
        <v>222</v>
      </c>
      <c r="E22" s="6" t="s">
        <v>21</v>
      </c>
      <c r="F22" s="21"/>
      <c r="G22" s="7" t="s">
        <v>21</v>
      </c>
      <c r="H22" s="4"/>
      <c r="I22" s="1"/>
      <c r="J22" s="11" t="e">
        <f t="shared" si="0"/>
        <v>#DIV/0!</v>
      </c>
      <c r="K22" s="1"/>
      <c r="L22" s="11" t="e">
        <f t="shared" si="0"/>
        <v>#DIV/0!</v>
      </c>
    </row>
    <row r="23" spans="1:12" ht="15.75" customHeight="1">
      <c r="A23" s="6" t="s">
        <v>19</v>
      </c>
      <c r="B23" s="1">
        <v>4209902</v>
      </c>
      <c r="C23" s="6" t="s">
        <v>41</v>
      </c>
      <c r="D23" s="1">
        <v>223</v>
      </c>
      <c r="E23" s="6" t="s">
        <v>21</v>
      </c>
      <c r="F23" s="26" t="s">
        <v>16</v>
      </c>
      <c r="G23" s="7" t="s">
        <v>21</v>
      </c>
      <c r="H23" s="4"/>
      <c r="I23" s="1"/>
      <c r="J23" s="11" t="e">
        <f t="shared" si="0"/>
        <v>#DIV/0!</v>
      </c>
      <c r="K23" s="1"/>
      <c r="L23" s="11" t="e">
        <f t="shared" si="0"/>
        <v>#DIV/0!</v>
      </c>
    </row>
    <row r="24" spans="1:12" ht="15.75" customHeight="1">
      <c r="A24" s="6" t="s">
        <v>19</v>
      </c>
      <c r="B24" s="1">
        <v>4209902</v>
      </c>
      <c r="C24" s="6" t="s">
        <v>41</v>
      </c>
      <c r="D24" s="1">
        <v>223</v>
      </c>
      <c r="E24" s="6" t="s">
        <v>21</v>
      </c>
      <c r="F24" s="26" t="s">
        <v>17</v>
      </c>
      <c r="G24" s="7" t="s">
        <v>21</v>
      </c>
      <c r="H24" s="4"/>
      <c r="I24" s="1"/>
      <c r="J24" s="11" t="e">
        <f t="shared" si="0"/>
        <v>#DIV/0!</v>
      </c>
      <c r="K24" s="1"/>
      <c r="L24" s="11" t="e">
        <f t="shared" si="0"/>
        <v>#DIV/0!</v>
      </c>
    </row>
    <row r="25" spans="1:12" ht="15.75" customHeight="1">
      <c r="A25" s="6" t="s">
        <v>19</v>
      </c>
      <c r="B25" s="1">
        <v>4209902</v>
      </c>
      <c r="C25" s="6" t="s">
        <v>41</v>
      </c>
      <c r="D25" s="1">
        <v>223</v>
      </c>
      <c r="E25" s="6" t="s">
        <v>21</v>
      </c>
      <c r="F25" s="26" t="s">
        <v>18</v>
      </c>
      <c r="G25" s="7" t="s">
        <v>21</v>
      </c>
      <c r="H25" s="4"/>
      <c r="I25" s="1"/>
      <c r="J25" s="11" t="e">
        <f t="shared" si="0"/>
        <v>#DIV/0!</v>
      </c>
      <c r="K25" s="1"/>
      <c r="L25" s="11" t="e">
        <f t="shared" si="0"/>
        <v>#DIV/0!</v>
      </c>
    </row>
    <row r="26" spans="1:12" ht="15.75" customHeight="1">
      <c r="A26" s="6" t="s">
        <v>19</v>
      </c>
      <c r="B26" s="1">
        <v>4209902</v>
      </c>
      <c r="C26" s="6" t="s">
        <v>41</v>
      </c>
      <c r="D26" s="1">
        <v>225</v>
      </c>
      <c r="E26" s="6" t="s">
        <v>21</v>
      </c>
      <c r="F26" s="21"/>
      <c r="G26" s="7" t="s">
        <v>21</v>
      </c>
      <c r="H26" s="4"/>
      <c r="I26" s="1"/>
      <c r="J26" s="11" t="e">
        <f t="shared" si="0"/>
        <v>#DIV/0!</v>
      </c>
      <c r="K26" s="1"/>
      <c r="L26" s="11" t="e">
        <f t="shared" si="0"/>
        <v>#DIV/0!</v>
      </c>
    </row>
    <row r="27" spans="1:12" ht="15.75" customHeight="1">
      <c r="A27" s="6" t="s">
        <v>19</v>
      </c>
      <c r="B27" s="1">
        <v>4209902</v>
      </c>
      <c r="C27" s="6" t="s">
        <v>41</v>
      </c>
      <c r="D27" s="1">
        <v>226</v>
      </c>
      <c r="E27" s="6" t="s">
        <v>21</v>
      </c>
      <c r="F27" s="21"/>
      <c r="G27" s="7" t="s">
        <v>21</v>
      </c>
      <c r="H27" s="4"/>
      <c r="I27" s="1"/>
      <c r="J27" s="11" t="e">
        <f>J23+J24+J25+J26</f>
        <v>#DIV/0!</v>
      </c>
      <c r="K27" s="1"/>
      <c r="L27" s="11" t="e">
        <f>L23+L24+L25+L26</f>
        <v>#DIV/0!</v>
      </c>
    </row>
    <row r="28" spans="1:12" ht="15.75" customHeight="1">
      <c r="A28" s="6" t="s">
        <v>19</v>
      </c>
      <c r="B28" s="1">
        <v>4209902</v>
      </c>
      <c r="C28" s="6" t="s">
        <v>41</v>
      </c>
      <c r="D28" s="1">
        <v>262</v>
      </c>
      <c r="E28" s="6" t="s">
        <v>21</v>
      </c>
      <c r="F28" s="21"/>
      <c r="G28" s="7" t="s">
        <v>21</v>
      </c>
      <c r="H28" s="4"/>
      <c r="I28" s="1"/>
      <c r="J28" s="1" t="e">
        <f>I28/H28*100</f>
        <v>#DIV/0!</v>
      </c>
      <c r="K28" s="1"/>
      <c r="L28" s="1" t="e">
        <f>K28/H28*100</f>
        <v>#DIV/0!</v>
      </c>
    </row>
    <row r="29" spans="1:12" ht="15.75" customHeight="1">
      <c r="A29" s="6" t="s">
        <v>20</v>
      </c>
      <c r="B29" s="1">
        <v>4209902</v>
      </c>
      <c r="C29" s="6" t="s">
        <v>41</v>
      </c>
      <c r="D29" s="1">
        <v>290</v>
      </c>
      <c r="E29" s="6" t="s">
        <v>21</v>
      </c>
      <c r="F29" s="21"/>
      <c r="G29" s="7" t="s">
        <v>21</v>
      </c>
      <c r="H29" s="4"/>
      <c r="I29" s="1"/>
      <c r="J29" s="1"/>
      <c r="K29" s="1"/>
      <c r="L29" s="1"/>
    </row>
    <row r="30" spans="1:12" ht="15.75" customHeight="1">
      <c r="A30" s="6" t="s">
        <v>19</v>
      </c>
      <c r="B30" s="1">
        <v>4209902</v>
      </c>
      <c r="C30" s="6" t="s">
        <v>41</v>
      </c>
      <c r="D30" s="1">
        <v>290</v>
      </c>
      <c r="E30" s="6" t="s">
        <v>21</v>
      </c>
      <c r="F30" s="21" t="s">
        <v>47</v>
      </c>
      <c r="G30" s="7" t="s">
        <v>21</v>
      </c>
      <c r="H30" s="4"/>
      <c r="I30" s="1"/>
      <c r="J30" s="1" t="e">
        <f aca="true" t="shared" si="1" ref="J30:J35">I30/H30*100</f>
        <v>#DIV/0!</v>
      </c>
      <c r="K30" s="1"/>
      <c r="L30" s="1" t="e">
        <f aca="true" t="shared" si="2" ref="L30:L35">K30/H30*100</f>
        <v>#DIV/0!</v>
      </c>
    </row>
    <row r="31" spans="1:12" ht="15.75" customHeight="1">
      <c r="A31" s="6" t="s">
        <v>19</v>
      </c>
      <c r="B31" s="1">
        <v>4209902</v>
      </c>
      <c r="C31" s="6" t="s">
        <v>41</v>
      </c>
      <c r="D31" s="1">
        <v>290</v>
      </c>
      <c r="E31" s="6" t="s">
        <v>21</v>
      </c>
      <c r="F31" s="21" t="s">
        <v>46</v>
      </c>
      <c r="G31" s="7" t="s">
        <v>21</v>
      </c>
      <c r="H31" s="4"/>
      <c r="I31" s="1"/>
      <c r="J31" s="1" t="e">
        <f t="shared" si="1"/>
        <v>#DIV/0!</v>
      </c>
      <c r="K31" s="1"/>
      <c r="L31" s="1" t="e">
        <f t="shared" si="2"/>
        <v>#DIV/0!</v>
      </c>
    </row>
    <row r="32" spans="1:12" ht="15.75" customHeight="1">
      <c r="A32" s="6" t="s">
        <v>19</v>
      </c>
      <c r="B32" s="1">
        <v>4209902</v>
      </c>
      <c r="C32" s="6" t="s">
        <v>41</v>
      </c>
      <c r="D32" s="1">
        <v>310</v>
      </c>
      <c r="E32" s="6" t="s">
        <v>21</v>
      </c>
      <c r="F32" s="21"/>
      <c r="G32" s="7" t="s">
        <v>21</v>
      </c>
      <c r="H32" s="4"/>
      <c r="I32" s="1"/>
      <c r="J32" s="1" t="e">
        <f t="shared" si="1"/>
        <v>#DIV/0!</v>
      </c>
      <c r="K32" s="1"/>
      <c r="L32" s="1" t="e">
        <f t="shared" si="2"/>
        <v>#DIV/0!</v>
      </c>
    </row>
    <row r="33" spans="1:12" ht="12.75">
      <c r="A33" s="6" t="s">
        <v>19</v>
      </c>
      <c r="B33" s="1">
        <v>4209902</v>
      </c>
      <c r="C33" s="6" t="s">
        <v>41</v>
      </c>
      <c r="D33" s="2">
        <v>340</v>
      </c>
      <c r="E33" s="6" t="s">
        <v>21</v>
      </c>
      <c r="F33" s="27"/>
      <c r="G33" s="7" t="s">
        <v>21</v>
      </c>
      <c r="H33" s="2"/>
      <c r="I33" s="2"/>
      <c r="J33" s="1" t="e">
        <f t="shared" si="1"/>
        <v>#DIV/0!</v>
      </c>
      <c r="K33" s="2"/>
      <c r="L33" s="1" t="e">
        <f t="shared" si="2"/>
        <v>#DIV/0!</v>
      </c>
    </row>
    <row r="34" spans="1:12" ht="12.75">
      <c r="A34" s="6" t="s">
        <v>19</v>
      </c>
      <c r="B34" s="1">
        <v>4209902</v>
      </c>
      <c r="C34" s="6" t="s">
        <v>41</v>
      </c>
      <c r="D34" s="2">
        <v>340</v>
      </c>
      <c r="E34" s="6" t="s">
        <v>21</v>
      </c>
      <c r="F34" s="27">
        <v>342</v>
      </c>
      <c r="G34" s="7" t="s">
        <v>21</v>
      </c>
      <c r="H34" s="2"/>
      <c r="I34" s="2"/>
      <c r="J34" s="1" t="e">
        <f t="shared" si="1"/>
        <v>#DIV/0!</v>
      </c>
      <c r="K34" s="2"/>
      <c r="L34" s="1" t="e">
        <f t="shared" si="2"/>
        <v>#DIV/0!</v>
      </c>
    </row>
    <row r="35" spans="1:12" ht="12.75">
      <c r="A35" s="6" t="s">
        <v>19</v>
      </c>
      <c r="B35" s="1">
        <v>4209902</v>
      </c>
      <c r="C35" s="6" t="s">
        <v>41</v>
      </c>
      <c r="D35" s="2">
        <v>340</v>
      </c>
      <c r="E35" s="6" t="s">
        <v>21</v>
      </c>
      <c r="F35" s="27">
        <v>344</v>
      </c>
      <c r="G35" s="7" t="s">
        <v>21</v>
      </c>
      <c r="H35" s="2"/>
      <c r="I35" s="2"/>
      <c r="J35" s="1" t="e">
        <f t="shared" si="1"/>
        <v>#DIV/0!</v>
      </c>
      <c r="K35" s="2"/>
      <c r="L35" s="1" t="e">
        <f t="shared" si="2"/>
        <v>#DIV/0!</v>
      </c>
    </row>
    <row r="36" spans="1:12" ht="12.75">
      <c r="A36" s="6"/>
      <c r="B36" s="8">
        <v>4209902</v>
      </c>
      <c r="C36" s="9"/>
      <c r="D36" s="5" t="s">
        <v>22</v>
      </c>
      <c r="E36" s="5"/>
      <c r="F36" s="28"/>
      <c r="G36" s="10"/>
      <c r="H36" s="5">
        <f>H12+H16+H17+H21+H22+H23+H24+H25+H26+H27+H28+H30+H31+H32+H33+H34+H35+H29</f>
        <v>0</v>
      </c>
      <c r="I36" s="5">
        <f>I12+I16+I17+I21+I22+I23+I24+I25+I26+I27+I28+I30+I31+I32+I33+I34+I35</f>
        <v>0</v>
      </c>
      <c r="J36" s="5" t="e">
        <f>J12+J16+J17+J21+J22+J23+J24+J25+J26+J27+J28+J30+J31+J32+J33+J34+J35</f>
        <v>#DIV/0!</v>
      </c>
      <c r="K36" s="5">
        <f>K12+K16+K17+K21+K22+K23+K24+K25+K26+K27+K28+K30+K31+K32+K33+K34+K35</f>
        <v>0</v>
      </c>
      <c r="L36" s="5" t="e">
        <f>L12+L16+L17+L21+L22+L23+L24+L25+L26+L27+L28+L30+L31+L32+L33+L34+L35</f>
        <v>#DIV/0!</v>
      </c>
    </row>
    <row r="37" spans="1:12" ht="12.75" customHeight="1">
      <c r="A37" s="3"/>
      <c r="B37" s="19">
        <v>4209906</v>
      </c>
      <c r="C37" s="13"/>
      <c r="D37" s="13" t="s">
        <v>22</v>
      </c>
      <c r="E37" s="3"/>
      <c r="F37" s="29"/>
      <c r="G37" s="2"/>
      <c r="H37" s="5">
        <f>H18+H13</f>
        <v>0</v>
      </c>
      <c r="I37" s="5">
        <f>I18+I13</f>
        <v>0</v>
      </c>
      <c r="J37" s="5" t="e">
        <f>J18+J13</f>
        <v>#DIV/0!</v>
      </c>
      <c r="K37" s="5">
        <f>K18+K13</f>
        <v>0</v>
      </c>
      <c r="L37" s="5" t="e">
        <f>L18+L13</f>
        <v>#DIV/0!</v>
      </c>
    </row>
    <row r="38" spans="1:12" ht="12.75" customHeight="1">
      <c r="A38" s="3"/>
      <c r="B38" s="19">
        <v>5205400</v>
      </c>
      <c r="C38" s="13"/>
      <c r="D38" s="13" t="s">
        <v>22</v>
      </c>
      <c r="E38" s="3"/>
      <c r="F38" s="29"/>
      <c r="G38" s="2"/>
      <c r="H38" s="5">
        <f>H14+H19</f>
        <v>0</v>
      </c>
      <c r="I38" s="5">
        <f>I14+I19</f>
        <v>0</v>
      </c>
      <c r="J38" s="5" t="e">
        <f>J14+J19</f>
        <v>#DIV/0!</v>
      </c>
      <c r="K38" s="5">
        <f>K14+K19</f>
        <v>0</v>
      </c>
      <c r="L38" s="5" t="e">
        <f>L14+L19</f>
        <v>#DIV/0!</v>
      </c>
    </row>
    <row r="39" spans="1:12" ht="12.75">
      <c r="A39" s="5" t="s">
        <v>0</v>
      </c>
      <c r="B39" s="5"/>
      <c r="C39" s="5"/>
      <c r="D39" s="5"/>
      <c r="E39" s="5"/>
      <c r="F39" s="28"/>
      <c r="G39" s="5"/>
      <c r="H39" s="5">
        <f>H11++H36+H37+H38</f>
        <v>0</v>
      </c>
      <c r="I39" s="5">
        <f>I11++I36+I37+I38</f>
        <v>0</v>
      </c>
      <c r="J39" s="5" t="e">
        <f>J11++J36+J37+J38</f>
        <v>#DIV/0!</v>
      </c>
      <c r="K39" s="5">
        <f>K11++K36+K37+K38</f>
        <v>0</v>
      </c>
      <c r="L39" s="5" t="e">
        <f>L11++L36+L37+L38</f>
        <v>#DIV/0!</v>
      </c>
    </row>
    <row r="41" spans="1:12" ht="12.75">
      <c r="A41" s="54" t="s">
        <v>6</v>
      </c>
      <c r="B41" s="54"/>
      <c r="C41" s="54"/>
      <c r="D41" s="54"/>
      <c r="E41" s="54"/>
      <c r="F41" s="54"/>
      <c r="G41" s="54"/>
      <c r="H41" s="54"/>
      <c r="I41" s="54" t="s">
        <v>23</v>
      </c>
      <c r="J41" s="54"/>
      <c r="K41" s="54"/>
      <c r="L41" s="54"/>
    </row>
    <row r="42" spans="1:8" ht="12.75">
      <c r="A42" s="54"/>
      <c r="B42" s="54"/>
      <c r="C42" s="54"/>
      <c r="D42" s="54"/>
      <c r="E42" s="54"/>
      <c r="F42" s="54"/>
      <c r="G42" s="54"/>
      <c r="H42" s="54"/>
    </row>
    <row r="43" spans="1:8" ht="12.75">
      <c r="A43" s="54" t="s">
        <v>39</v>
      </c>
      <c r="B43" s="54"/>
      <c r="C43" s="54"/>
      <c r="D43" s="54"/>
      <c r="E43" s="54"/>
      <c r="F43" s="54"/>
      <c r="G43" s="54"/>
      <c r="H43" s="54"/>
    </row>
  </sheetData>
  <sheetProtection/>
  <mergeCells count="12">
    <mergeCell ref="G5:G6"/>
    <mergeCell ref="H5:H6"/>
    <mergeCell ref="A42:H42"/>
    <mergeCell ref="A43:H43"/>
    <mergeCell ref="I41:L41"/>
    <mergeCell ref="A1:L1"/>
    <mergeCell ref="A2:L2"/>
    <mergeCell ref="A3:L3"/>
    <mergeCell ref="A41:H41"/>
    <mergeCell ref="I5:J5"/>
    <mergeCell ref="K5:L5"/>
    <mergeCell ref="A5:A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M41"/>
  <sheetViews>
    <sheetView tabSelected="1" zoomScalePageLayoutView="0" workbookViewId="0" topLeftCell="A19">
      <selection activeCell="A41" sqref="A41:H41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6.75390625" style="0" customWidth="1"/>
    <col min="7" max="7" width="6.875" style="0" customWidth="1"/>
    <col min="8" max="8" width="12.00390625" style="0" customWidth="1"/>
    <col min="9" max="9" width="12.25390625" style="0" customWidth="1"/>
    <col min="10" max="10" width="7.125" style="0" customWidth="1"/>
    <col min="11" max="11" width="12.375" style="0" customWidth="1"/>
    <col min="12" max="12" width="8.875" style="0" customWidth="1"/>
  </cols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4.25" customHeight="1"/>
    <row r="5" spans="1:12" ht="33.75" customHeight="1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72</v>
      </c>
      <c r="I5" s="57" t="s">
        <v>2</v>
      </c>
      <c r="J5" s="57"/>
      <c r="K5" s="57" t="s">
        <v>4</v>
      </c>
      <c r="L5" s="57"/>
    </row>
    <row r="6" spans="1:12" ht="17.25" customHeight="1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20</v>
      </c>
      <c r="B7" s="1">
        <v>4217307</v>
      </c>
      <c r="C7" s="6" t="s">
        <v>41</v>
      </c>
      <c r="D7" s="1">
        <v>211</v>
      </c>
      <c r="E7" s="1">
        <v>320</v>
      </c>
      <c r="F7" s="1"/>
      <c r="G7" s="7" t="s">
        <v>21</v>
      </c>
      <c r="H7" s="7" t="s">
        <v>73</v>
      </c>
      <c r="I7" s="1">
        <v>6740000</v>
      </c>
      <c r="J7" s="1">
        <f aca="true" t="shared" si="0" ref="J7:J32">I7/H7*100</f>
        <v>100</v>
      </c>
      <c r="K7" s="1">
        <v>6740000</v>
      </c>
      <c r="L7" s="1">
        <v>100</v>
      </c>
    </row>
    <row r="8" spans="1:12" ht="15.75" customHeight="1">
      <c r="A8" s="6" t="s">
        <v>20</v>
      </c>
      <c r="B8" s="1">
        <v>4217307</v>
      </c>
      <c r="C8" s="6" t="s">
        <v>41</v>
      </c>
      <c r="D8" s="1">
        <v>212</v>
      </c>
      <c r="E8" s="1">
        <v>320</v>
      </c>
      <c r="F8" s="1"/>
      <c r="G8" s="7" t="s">
        <v>21</v>
      </c>
      <c r="H8" s="7" t="s">
        <v>74</v>
      </c>
      <c r="I8" s="6" t="s">
        <v>74</v>
      </c>
      <c r="J8" s="1">
        <v>100</v>
      </c>
      <c r="K8" s="6" t="s">
        <v>74</v>
      </c>
      <c r="L8" s="6" t="s">
        <v>93</v>
      </c>
    </row>
    <row r="9" spans="1:12" ht="15.75" customHeight="1">
      <c r="A9" s="6" t="s">
        <v>20</v>
      </c>
      <c r="B9" s="1">
        <v>4217307</v>
      </c>
      <c r="C9" s="6" t="s">
        <v>41</v>
      </c>
      <c r="D9" s="1">
        <v>213</v>
      </c>
      <c r="E9" s="1">
        <v>320</v>
      </c>
      <c r="F9" s="1"/>
      <c r="G9" s="7" t="s">
        <v>21</v>
      </c>
      <c r="H9" s="7" t="s">
        <v>75</v>
      </c>
      <c r="I9" s="1">
        <v>2022100</v>
      </c>
      <c r="J9" s="1">
        <f t="shared" si="0"/>
        <v>100</v>
      </c>
      <c r="K9" s="1">
        <v>2022100</v>
      </c>
      <c r="L9" s="1">
        <v>100</v>
      </c>
    </row>
    <row r="10" spans="1:12" ht="15.75" customHeight="1">
      <c r="A10" s="6" t="s">
        <v>20</v>
      </c>
      <c r="B10" s="1">
        <v>4217307</v>
      </c>
      <c r="C10" s="6" t="s">
        <v>41</v>
      </c>
      <c r="D10" s="1">
        <v>221</v>
      </c>
      <c r="E10" s="1">
        <v>320</v>
      </c>
      <c r="F10" s="1"/>
      <c r="G10" s="7" t="s">
        <v>21</v>
      </c>
      <c r="H10" s="7" t="s">
        <v>76</v>
      </c>
      <c r="I10" s="6" t="s">
        <v>76</v>
      </c>
      <c r="J10" s="1">
        <f t="shared" si="0"/>
        <v>100</v>
      </c>
      <c r="K10" s="6" t="s">
        <v>76</v>
      </c>
      <c r="L10" s="1">
        <v>100</v>
      </c>
    </row>
    <row r="11" spans="1:12" ht="15.75" customHeight="1">
      <c r="A11" s="6" t="s">
        <v>20</v>
      </c>
      <c r="B11" s="1">
        <v>4217307</v>
      </c>
      <c r="C11" s="6" t="s">
        <v>41</v>
      </c>
      <c r="D11" s="1">
        <v>222</v>
      </c>
      <c r="E11" s="1">
        <v>320</v>
      </c>
      <c r="F11" s="1"/>
      <c r="G11" s="7" t="s">
        <v>21</v>
      </c>
      <c r="H11" s="7" t="s">
        <v>77</v>
      </c>
      <c r="I11" s="6" t="s">
        <v>77</v>
      </c>
      <c r="J11" s="1">
        <f t="shared" si="0"/>
        <v>100</v>
      </c>
      <c r="K11" s="6" t="s">
        <v>77</v>
      </c>
      <c r="L11" s="1">
        <v>100</v>
      </c>
    </row>
    <row r="12" spans="1:12" ht="15.75" customHeight="1">
      <c r="A12" s="6" t="s">
        <v>20</v>
      </c>
      <c r="B12" s="1">
        <v>4217307</v>
      </c>
      <c r="C12" s="6" t="s">
        <v>41</v>
      </c>
      <c r="D12" s="1">
        <v>226</v>
      </c>
      <c r="E12" s="1">
        <v>320</v>
      </c>
      <c r="F12" s="1"/>
      <c r="G12" s="7" t="s">
        <v>21</v>
      </c>
      <c r="H12" s="7" t="s">
        <v>78</v>
      </c>
      <c r="I12" s="6" t="s">
        <v>78</v>
      </c>
      <c r="J12" s="1">
        <f t="shared" si="0"/>
        <v>100</v>
      </c>
      <c r="K12" s="6" t="s">
        <v>78</v>
      </c>
      <c r="L12" s="1">
        <v>100</v>
      </c>
    </row>
    <row r="13" spans="1:12" ht="15.75" customHeight="1">
      <c r="A13" s="6" t="s">
        <v>20</v>
      </c>
      <c r="B13" s="1">
        <v>4217307</v>
      </c>
      <c r="C13" s="6" t="s">
        <v>41</v>
      </c>
      <c r="D13" s="1">
        <v>290</v>
      </c>
      <c r="E13" s="1">
        <v>320</v>
      </c>
      <c r="F13" s="1"/>
      <c r="G13" s="7" t="s">
        <v>21</v>
      </c>
      <c r="H13" s="7" t="s">
        <v>68</v>
      </c>
      <c r="I13" s="6" t="s">
        <v>68</v>
      </c>
      <c r="J13" s="1">
        <f t="shared" si="0"/>
        <v>100</v>
      </c>
      <c r="K13" s="6" t="s">
        <v>68</v>
      </c>
      <c r="L13" s="1">
        <f>K13/H13*100</f>
        <v>100</v>
      </c>
    </row>
    <row r="14" spans="1:12" ht="15.75" customHeight="1">
      <c r="A14" s="6" t="s">
        <v>20</v>
      </c>
      <c r="B14" s="1">
        <v>4217307</v>
      </c>
      <c r="C14" s="6" t="s">
        <v>41</v>
      </c>
      <c r="D14" s="1">
        <v>310</v>
      </c>
      <c r="E14" s="1">
        <v>320</v>
      </c>
      <c r="F14" s="1"/>
      <c r="G14" s="7" t="s">
        <v>21</v>
      </c>
      <c r="H14" s="4">
        <v>306619</v>
      </c>
      <c r="I14" s="6" t="s">
        <v>69</v>
      </c>
      <c r="J14" s="1">
        <v>100</v>
      </c>
      <c r="K14" s="1"/>
      <c r="L14" s="1"/>
    </row>
    <row r="15" spans="1:12" ht="15.75" customHeight="1">
      <c r="A15" s="6" t="s">
        <v>20</v>
      </c>
      <c r="B15" s="1">
        <v>4217307</v>
      </c>
      <c r="C15" s="6" t="s">
        <v>41</v>
      </c>
      <c r="D15" s="1">
        <v>310</v>
      </c>
      <c r="E15" s="1">
        <v>320</v>
      </c>
      <c r="F15" s="1">
        <v>313</v>
      </c>
      <c r="G15" s="7" t="s">
        <v>21</v>
      </c>
      <c r="H15" s="4">
        <v>161446.73</v>
      </c>
      <c r="I15" s="1">
        <v>161446.73</v>
      </c>
      <c r="J15" s="1">
        <v>100</v>
      </c>
      <c r="K15" s="1"/>
      <c r="L15" s="1"/>
    </row>
    <row r="16" spans="1:12" ht="15.75" customHeight="1">
      <c r="A16" s="6" t="s">
        <v>20</v>
      </c>
      <c r="B16" s="1">
        <v>4217307</v>
      </c>
      <c r="C16" s="6" t="s">
        <v>41</v>
      </c>
      <c r="D16" s="1">
        <v>340</v>
      </c>
      <c r="E16" s="1">
        <v>320</v>
      </c>
      <c r="F16" s="6"/>
      <c r="G16" s="7" t="s">
        <v>21</v>
      </c>
      <c r="H16" s="4">
        <v>153000</v>
      </c>
      <c r="I16" s="6" t="s">
        <v>82</v>
      </c>
      <c r="J16" s="1">
        <f t="shared" si="0"/>
        <v>100</v>
      </c>
      <c r="K16" s="6" t="s">
        <v>94</v>
      </c>
      <c r="L16" s="1">
        <f>K16/H16*100</f>
        <v>45.086104575163404</v>
      </c>
    </row>
    <row r="17" spans="1:12" ht="15.75" customHeight="1">
      <c r="A17" s="9" t="s">
        <v>22</v>
      </c>
      <c r="B17" s="8">
        <v>4217307</v>
      </c>
      <c r="C17" s="9" t="s">
        <v>41</v>
      </c>
      <c r="D17" s="8"/>
      <c r="E17" s="8">
        <v>320</v>
      </c>
      <c r="F17" s="9"/>
      <c r="G17" s="10"/>
      <c r="H17" s="11">
        <f>H7+H8+H9+H10+H11+H12+H13+H14+H15+H16</f>
        <v>9521500</v>
      </c>
      <c r="I17" s="10" t="s">
        <v>83</v>
      </c>
      <c r="J17" s="11">
        <v>100</v>
      </c>
      <c r="K17" s="11">
        <f>K7+K8+K9+K10+K11+K12+K13+K14+K15+K16</f>
        <v>8969416.01</v>
      </c>
      <c r="L17" s="11">
        <v>94.2017</v>
      </c>
    </row>
    <row r="18" spans="1:12" ht="15.75" customHeight="1">
      <c r="A18" s="6" t="s">
        <v>20</v>
      </c>
      <c r="B18" s="1">
        <v>4217307</v>
      </c>
      <c r="C18" s="6" t="s">
        <v>41</v>
      </c>
      <c r="D18" s="1">
        <v>211</v>
      </c>
      <c r="E18" s="6" t="s">
        <v>67</v>
      </c>
      <c r="F18" s="6"/>
      <c r="G18" s="7" t="s">
        <v>21</v>
      </c>
      <c r="H18" s="4">
        <v>131000</v>
      </c>
      <c r="I18" s="1">
        <v>131000</v>
      </c>
      <c r="J18" s="1">
        <v>100</v>
      </c>
      <c r="K18" s="1">
        <v>131000</v>
      </c>
      <c r="L18" s="1">
        <v>100</v>
      </c>
    </row>
    <row r="19" spans="1:12" ht="15.75" customHeight="1">
      <c r="A19" s="6" t="s">
        <v>20</v>
      </c>
      <c r="B19" s="1">
        <v>4217307</v>
      </c>
      <c r="C19" s="6" t="s">
        <v>41</v>
      </c>
      <c r="D19" s="1">
        <v>213</v>
      </c>
      <c r="E19" s="6" t="s">
        <v>67</v>
      </c>
      <c r="F19" s="1"/>
      <c r="G19" s="7" t="s">
        <v>21</v>
      </c>
      <c r="H19" s="4">
        <v>45883.45</v>
      </c>
      <c r="I19" s="1">
        <v>45883.45</v>
      </c>
      <c r="J19" s="1">
        <v>100</v>
      </c>
      <c r="K19" s="1">
        <v>45883.45</v>
      </c>
      <c r="L19" s="1">
        <v>100</v>
      </c>
    </row>
    <row r="20" spans="1:12" ht="15.75" customHeight="1">
      <c r="A20" s="9" t="s">
        <v>22</v>
      </c>
      <c r="B20" s="8">
        <v>4217307</v>
      </c>
      <c r="C20" s="9" t="s">
        <v>41</v>
      </c>
      <c r="D20" s="8"/>
      <c r="E20" s="9" t="s">
        <v>67</v>
      </c>
      <c r="F20" s="1"/>
      <c r="G20" s="7"/>
      <c r="H20" s="11">
        <v>176883.45</v>
      </c>
      <c r="I20" s="8">
        <v>176883.45</v>
      </c>
      <c r="J20" s="8">
        <v>100</v>
      </c>
      <c r="K20" s="8">
        <v>176883.45</v>
      </c>
      <c r="L20" s="8">
        <v>100</v>
      </c>
    </row>
    <row r="21" spans="1:12" ht="15.75" customHeight="1">
      <c r="A21" s="6" t="s">
        <v>20</v>
      </c>
      <c r="B21" s="1">
        <v>4210059</v>
      </c>
      <c r="C21" s="6" t="s">
        <v>41</v>
      </c>
      <c r="D21" s="1">
        <v>222</v>
      </c>
      <c r="E21" s="6" t="s">
        <v>21</v>
      </c>
      <c r="F21" s="1"/>
      <c r="G21" s="7" t="s">
        <v>21</v>
      </c>
      <c r="H21" s="4">
        <v>1000</v>
      </c>
      <c r="I21" s="6" t="s">
        <v>84</v>
      </c>
      <c r="J21" s="1">
        <v>100</v>
      </c>
      <c r="K21" s="6" t="s">
        <v>84</v>
      </c>
      <c r="L21" s="1">
        <v>100</v>
      </c>
    </row>
    <row r="22" spans="1:12" ht="15.75" customHeight="1">
      <c r="A22" s="6" t="s">
        <v>20</v>
      </c>
      <c r="B22" s="1">
        <v>4210059</v>
      </c>
      <c r="C22" s="6" t="s">
        <v>41</v>
      </c>
      <c r="D22" s="1">
        <v>223</v>
      </c>
      <c r="E22" s="6" t="s">
        <v>21</v>
      </c>
      <c r="F22" s="6" t="s">
        <v>16</v>
      </c>
      <c r="G22" s="7" t="s">
        <v>21</v>
      </c>
      <c r="H22" s="4">
        <v>240676.63</v>
      </c>
      <c r="I22" s="1">
        <v>240676.63</v>
      </c>
      <c r="J22" s="1">
        <f t="shared" si="0"/>
        <v>100</v>
      </c>
      <c r="K22" s="1">
        <v>240676.63</v>
      </c>
      <c r="L22" s="1">
        <v>100</v>
      </c>
    </row>
    <row r="23" spans="1:12" ht="15.75" customHeight="1">
      <c r="A23" s="6" t="s">
        <v>20</v>
      </c>
      <c r="B23" s="1">
        <v>4210059</v>
      </c>
      <c r="C23" s="6" t="s">
        <v>41</v>
      </c>
      <c r="D23" s="1">
        <v>223</v>
      </c>
      <c r="E23" s="6" t="s">
        <v>21</v>
      </c>
      <c r="F23" s="6" t="s">
        <v>17</v>
      </c>
      <c r="G23" s="7" t="s">
        <v>21</v>
      </c>
      <c r="H23" s="4">
        <v>860177.39</v>
      </c>
      <c r="I23" s="1">
        <v>860177.39</v>
      </c>
      <c r="J23" s="1">
        <f t="shared" si="0"/>
        <v>100</v>
      </c>
      <c r="K23" s="1">
        <v>860177.39</v>
      </c>
      <c r="L23" s="1">
        <v>100</v>
      </c>
    </row>
    <row r="24" spans="1:12" ht="15.75" customHeight="1">
      <c r="A24" s="6" t="s">
        <v>20</v>
      </c>
      <c r="B24" s="1">
        <v>4210059</v>
      </c>
      <c r="C24" s="6" t="s">
        <v>41</v>
      </c>
      <c r="D24" s="1">
        <v>223</v>
      </c>
      <c r="E24" s="6" t="s">
        <v>21</v>
      </c>
      <c r="F24" s="6" t="s">
        <v>18</v>
      </c>
      <c r="G24" s="7" t="s">
        <v>21</v>
      </c>
      <c r="H24" s="4">
        <v>22000</v>
      </c>
      <c r="I24" s="1">
        <v>22000</v>
      </c>
      <c r="J24" s="1">
        <f t="shared" si="0"/>
        <v>100</v>
      </c>
      <c r="K24" s="1">
        <v>22000</v>
      </c>
      <c r="L24" s="1">
        <f>K24/H24*100</f>
        <v>100</v>
      </c>
    </row>
    <row r="25" spans="1:12" ht="12.75">
      <c r="A25" s="6" t="s">
        <v>20</v>
      </c>
      <c r="B25" s="1">
        <v>4210059</v>
      </c>
      <c r="C25" s="6" t="s">
        <v>41</v>
      </c>
      <c r="D25" s="2">
        <v>225</v>
      </c>
      <c r="E25" s="6" t="s">
        <v>21</v>
      </c>
      <c r="F25" s="2"/>
      <c r="G25" s="7" t="s">
        <v>21</v>
      </c>
      <c r="H25" s="31">
        <v>102938</v>
      </c>
      <c r="I25" s="51" t="s">
        <v>85</v>
      </c>
      <c r="J25" s="1">
        <f t="shared" si="0"/>
        <v>100</v>
      </c>
      <c r="K25" s="51" t="s">
        <v>85</v>
      </c>
      <c r="L25" s="1">
        <f>K25/H25*100</f>
        <v>100</v>
      </c>
    </row>
    <row r="26" spans="1:12" ht="12.75">
      <c r="A26" s="6" t="s">
        <v>20</v>
      </c>
      <c r="B26" s="1">
        <v>4210059</v>
      </c>
      <c r="C26" s="6" t="s">
        <v>41</v>
      </c>
      <c r="D26" s="2">
        <v>226</v>
      </c>
      <c r="E26" s="6" t="s">
        <v>21</v>
      </c>
      <c r="F26" s="2"/>
      <c r="G26" s="7" t="s">
        <v>21</v>
      </c>
      <c r="H26" s="31">
        <v>207591.23</v>
      </c>
      <c r="I26" s="51" t="s">
        <v>86</v>
      </c>
      <c r="J26" s="1">
        <f t="shared" si="0"/>
        <v>100</v>
      </c>
      <c r="K26" s="51" t="s">
        <v>86</v>
      </c>
      <c r="L26" s="1">
        <f>K26/H26*100</f>
        <v>100</v>
      </c>
    </row>
    <row r="27" spans="1:12" ht="12.75">
      <c r="A27" s="6" t="s">
        <v>20</v>
      </c>
      <c r="B27" s="1">
        <v>4210059</v>
      </c>
      <c r="C27" s="6" t="s">
        <v>41</v>
      </c>
      <c r="D27" s="2">
        <v>262</v>
      </c>
      <c r="E27" s="6" t="s">
        <v>21</v>
      </c>
      <c r="F27" s="2"/>
      <c r="G27" s="7" t="s">
        <v>21</v>
      </c>
      <c r="H27" s="31">
        <v>5000</v>
      </c>
      <c r="I27" s="51" t="s">
        <v>87</v>
      </c>
      <c r="J27" s="1">
        <f t="shared" si="0"/>
        <v>100</v>
      </c>
      <c r="K27" s="51" t="s">
        <v>87</v>
      </c>
      <c r="L27" s="1">
        <v>100</v>
      </c>
    </row>
    <row r="28" spans="1:12" ht="12.75">
      <c r="A28" s="6" t="s">
        <v>20</v>
      </c>
      <c r="B28" s="1">
        <v>4210059</v>
      </c>
      <c r="C28" s="6" t="s">
        <v>41</v>
      </c>
      <c r="D28" s="2">
        <v>290</v>
      </c>
      <c r="E28" s="6" t="s">
        <v>21</v>
      </c>
      <c r="F28" s="2"/>
      <c r="G28" s="7" t="s">
        <v>21</v>
      </c>
      <c r="H28" s="31">
        <v>4581.1</v>
      </c>
      <c r="I28" s="51" t="s">
        <v>88</v>
      </c>
      <c r="J28" s="1">
        <f t="shared" si="0"/>
        <v>100</v>
      </c>
      <c r="K28" s="51" t="s">
        <v>95</v>
      </c>
      <c r="L28" s="1">
        <v>100</v>
      </c>
    </row>
    <row r="29" spans="1:12" ht="12.75">
      <c r="A29" s="6" t="s">
        <v>20</v>
      </c>
      <c r="B29" s="1">
        <v>4210059</v>
      </c>
      <c r="C29" s="6" t="s">
        <v>41</v>
      </c>
      <c r="D29" s="2">
        <v>290</v>
      </c>
      <c r="E29" s="6" t="s">
        <v>21</v>
      </c>
      <c r="F29" s="2" t="s">
        <v>47</v>
      </c>
      <c r="G29" s="7" t="s">
        <v>21</v>
      </c>
      <c r="H29" s="31">
        <v>15340</v>
      </c>
      <c r="I29" s="51" t="s">
        <v>89</v>
      </c>
      <c r="J29" s="1">
        <f t="shared" si="0"/>
        <v>100</v>
      </c>
      <c r="K29" s="51" t="s">
        <v>89</v>
      </c>
      <c r="L29" s="1">
        <v>100</v>
      </c>
    </row>
    <row r="30" spans="1:12" ht="12.75">
      <c r="A30" s="6" t="s">
        <v>20</v>
      </c>
      <c r="B30" s="1">
        <v>4210059</v>
      </c>
      <c r="C30" s="6" t="s">
        <v>41</v>
      </c>
      <c r="D30" s="2">
        <v>290</v>
      </c>
      <c r="E30" s="6" t="s">
        <v>21</v>
      </c>
      <c r="F30" s="2" t="s">
        <v>46</v>
      </c>
      <c r="G30" s="7" t="s">
        <v>21</v>
      </c>
      <c r="H30" s="31">
        <v>34078.9</v>
      </c>
      <c r="I30" s="51" t="s">
        <v>90</v>
      </c>
      <c r="J30" s="1">
        <f t="shared" si="0"/>
        <v>100</v>
      </c>
      <c r="K30" s="51" t="s">
        <v>90</v>
      </c>
      <c r="L30" s="1">
        <f>K30/H30*100</f>
        <v>100</v>
      </c>
    </row>
    <row r="31" spans="1:12" ht="12.75">
      <c r="A31" s="6" t="s">
        <v>20</v>
      </c>
      <c r="B31" s="1">
        <v>4210059</v>
      </c>
      <c r="C31" s="6" t="s">
        <v>41</v>
      </c>
      <c r="D31" s="2">
        <v>310</v>
      </c>
      <c r="E31" s="6" t="s">
        <v>21</v>
      </c>
      <c r="F31" s="2"/>
      <c r="G31" s="7" t="s">
        <v>21</v>
      </c>
      <c r="H31" s="2"/>
      <c r="I31" s="2"/>
      <c r="J31" s="1"/>
      <c r="K31" s="2"/>
      <c r="L31" s="1"/>
    </row>
    <row r="32" spans="1:12" ht="12.75">
      <c r="A32" s="6" t="s">
        <v>20</v>
      </c>
      <c r="B32" s="1">
        <v>4210059</v>
      </c>
      <c r="C32" s="6" t="s">
        <v>41</v>
      </c>
      <c r="D32" s="2">
        <v>340</v>
      </c>
      <c r="E32" s="6" t="s">
        <v>21</v>
      </c>
      <c r="F32" s="2"/>
      <c r="G32" s="7" t="s">
        <v>21</v>
      </c>
      <c r="H32" s="31">
        <v>474837.61</v>
      </c>
      <c r="I32" s="51" t="s">
        <v>91</v>
      </c>
      <c r="J32" s="1">
        <f t="shared" si="0"/>
        <v>100</v>
      </c>
      <c r="K32" s="31">
        <v>473982.35</v>
      </c>
      <c r="L32" s="1">
        <v>99.8199</v>
      </c>
    </row>
    <row r="33" spans="1:12" ht="12.75">
      <c r="A33" s="6" t="s">
        <v>20</v>
      </c>
      <c r="B33" s="1">
        <v>4210059</v>
      </c>
      <c r="C33" s="6" t="s">
        <v>41</v>
      </c>
      <c r="D33" s="12">
        <v>340</v>
      </c>
      <c r="E33" s="6" t="s">
        <v>21</v>
      </c>
      <c r="F33" s="12">
        <v>342</v>
      </c>
      <c r="G33" s="7" t="s">
        <v>21</v>
      </c>
      <c r="H33" s="60">
        <v>2400</v>
      </c>
      <c r="I33" s="60">
        <v>2400</v>
      </c>
      <c r="J33" s="1">
        <v>100</v>
      </c>
      <c r="K33" s="60">
        <v>2400</v>
      </c>
      <c r="L33" s="1">
        <v>100</v>
      </c>
    </row>
    <row r="34" spans="1:12" ht="13.5" customHeight="1">
      <c r="A34" s="6" t="s">
        <v>20</v>
      </c>
      <c r="B34" s="1">
        <v>4210059</v>
      </c>
      <c r="C34" s="6" t="s">
        <v>41</v>
      </c>
      <c r="D34" s="3">
        <v>340</v>
      </c>
      <c r="E34" s="6" t="s">
        <v>21</v>
      </c>
      <c r="F34" s="3">
        <v>344</v>
      </c>
      <c r="G34" s="7" t="s">
        <v>21</v>
      </c>
      <c r="H34" s="2"/>
      <c r="I34" s="2"/>
      <c r="J34" s="1"/>
      <c r="K34" s="2"/>
      <c r="L34" s="1"/>
    </row>
    <row r="35" spans="1:13" ht="13.5" customHeight="1">
      <c r="A35" s="13" t="s">
        <v>22</v>
      </c>
      <c r="B35" s="8">
        <v>4210059</v>
      </c>
      <c r="C35" s="9" t="s">
        <v>41</v>
      </c>
      <c r="D35" s="13"/>
      <c r="E35" s="53" t="s">
        <v>21</v>
      </c>
      <c r="F35" s="13"/>
      <c r="G35" s="5"/>
      <c r="H35" s="30">
        <f>SUM(H21:H34)</f>
        <v>1970620.8599999999</v>
      </c>
      <c r="I35" s="52" t="s">
        <v>92</v>
      </c>
      <c r="J35" s="30">
        <v>100</v>
      </c>
      <c r="K35" s="52" t="s">
        <v>96</v>
      </c>
      <c r="L35" s="9" t="s">
        <v>97</v>
      </c>
      <c r="M35" s="14"/>
    </row>
    <row r="36" spans="1:13" ht="13.5" customHeight="1">
      <c r="A36" s="61" t="s">
        <v>79</v>
      </c>
      <c r="B36" s="62">
        <v>6155062</v>
      </c>
      <c r="C36" s="63" t="s">
        <v>59</v>
      </c>
      <c r="D36" s="64">
        <v>226</v>
      </c>
      <c r="E36" s="61" t="s">
        <v>21</v>
      </c>
      <c r="F36" s="13"/>
      <c r="G36" s="65" t="s">
        <v>21</v>
      </c>
      <c r="H36" s="60">
        <v>27800</v>
      </c>
      <c r="I36" s="66" t="s">
        <v>80</v>
      </c>
      <c r="J36" s="60">
        <v>100</v>
      </c>
      <c r="K36" s="66" t="s">
        <v>80</v>
      </c>
      <c r="L36" s="6" t="s">
        <v>93</v>
      </c>
      <c r="M36" s="14"/>
    </row>
    <row r="37" spans="1:13" ht="13.5" customHeight="1">
      <c r="A37" s="13" t="s">
        <v>22</v>
      </c>
      <c r="B37" s="8">
        <v>6155062</v>
      </c>
      <c r="C37" s="9" t="s">
        <v>59</v>
      </c>
      <c r="D37" s="13"/>
      <c r="E37" s="53" t="s">
        <v>21</v>
      </c>
      <c r="F37" s="13"/>
      <c r="G37" s="5"/>
      <c r="H37" s="30">
        <v>27800</v>
      </c>
      <c r="I37" s="52" t="s">
        <v>80</v>
      </c>
      <c r="J37" s="30">
        <v>100</v>
      </c>
      <c r="K37" s="52" t="s">
        <v>80</v>
      </c>
      <c r="L37" s="9" t="s">
        <v>93</v>
      </c>
      <c r="M37" s="14"/>
    </row>
    <row r="38" spans="1:12" ht="16.5" customHeight="1">
      <c r="A38" s="50" t="s">
        <v>49</v>
      </c>
      <c r="B38" s="2"/>
      <c r="C38" s="2"/>
      <c r="D38" s="2"/>
      <c r="E38" s="2"/>
      <c r="F38" s="2"/>
      <c r="G38" s="2"/>
      <c r="H38" s="52" t="s">
        <v>81</v>
      </c>
      <c r="I38" s="5">
        <v>11696804.31</v>
      </c>
      <c r="J38" s="30">
        <v>100</v>
      </c>
      <c r="K38" s="5">
        <v>11143865.06</v>
      </c>
      <c r="L38" s="52" t="s">
        <v>98</v>
      </c>
    </row>
    <row r="39" spans="1:12" ht="27.75" customHeight="1">
      <c r="A39" s="54" t="s">
        <v>61</v>
      </c>
      <c r="B39" s="54"/>
      <c r="C39" s="54"/>
      <c r="D39" s="54"/>
      <c r="E39" s="54"/>
      <c r="F39" s="54"/>
      <c r="G39" s="54"/>
      <c r="H39" s="54"/>
      <c r="I39" s="59" t="s">
        <v>99</v>
      </c>
      <c r="J39" s="59"/>
      <c r="K39" s="59"/>
      <c r="L39" s="59"/>
    </row>
    <row r="40" spans="1:8" ht="12.75">
      <c r="A40" s="54"/>
      <c r="B40" s="54"/>
      <c r="C40" s="54"/>
      <c r="D40" s="54"/>
      <c r="E40" s="54"/>
      <c r="F40" s="54"/>
      <c r="G40" s="54"/>
      <c r="H40" s="54"/>
    </row>
    <row r="41" spans="1:8" ht="12.75">
      <c r="A41" s="54" t="s">
        <v>100</v>
      </c>
      <c r="B41" s="54"/>
      <c r="C41" s="54"/>
      <c r="D41" s="54"/>
      <c r="E41" s="54"/>
      <c r="F41" s="54"/>
      <c r="G41" s="54"/>
      <c r="H41" s="54"/>
    </row>
  </sheetData>
  <sheetProtection/>
  <mergeCells count="12">
    <mergeCell ref="K5:L5"/>
    <mergeCell ref="A5:A6"/>
    <mergeCell ref="G5:G6"/>
    <mergeCell ref="H5:H6"/>
    <mergeCell ref="A40:H40"/>
    <mergeCell ref="A41:H41"/>
    <mergeCell ref="I39:L39"/>
    <mergeCell ref="A1:L1"/>
    <mergeCell ref="A2:L2"/>
    <mergeCell ref="A3:L3"/>
    <mergeCell ref="A39:H39"/>
    <mergeCell ref="I5:J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N36" sqref="N36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5.375" style="0" customWidth="1"/>
    <col min="4" max="4" width="5.125" style="0" customWidth="1"/>
    <col min="5" max="5" width="6.25390625" style="0" customWidth="1"/>
    <col min="6" max="6" width="4.875" style="0" customWidth="1"/>
    <col min="7" max="7" width="5.25390625" style="0" customWidth="1"/>
    <col min="8" max="8" width="10.00390625" style="0" customWidth="1"/>
    <col min="9" max="9" width="9.875" style="0" customWidth="1"/>
    <col min="10" max="10" width="7.25390625" style="0" customWidth="1"/>
    <col min="11" max="11" width="10.75390625" style="0" customWidth="1"/>
    <col min="12" max="12" width="8.00390625" style="0" customWidth="1"/>
  </cols>
  <sheetData>
    <row r="1" spans="1:12" ht="13.5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63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1" customHeight="1">
      <c r="A3" s="56" t="s">
        <v>60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1.25" customHeight="1"/>
    <row r="5" spans="1:12" ht="12.75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2.75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8.75" customHeight="1">
      <c r="A7" s="6" t="s">
        <v>20</v>
      </c>
      <c r="B7" s="1">
        <v>4219901</v>
      </c>
      <c r="C7" s="6" t="s">
        <v>50</v>
      </c>
      <c r="D7" s="1">
        <v>211</v>
      </c>
      <c r="E7" s="1">
        <v>320</v>
      </c>
      <c r="F7" s="1"/>
      <c r="G7" s="7" t="s">
        <v>21</v>
      </c>
      <c r="H7" s="7" t="s">
        <v>64</v>
      </c>
      <c r="I7" s="1">
        <v>142264.98</v>
      </c>
      <c r="J7" s="1">
        <f aca="true" t="shared" si="0" ref="J7:J32">I7/H7*100</f>
        <v>100</v>
      </c>
      <c r="K7" s="1">
        <v>142363.98</v>
      </c>
      <c r="L7" s="1">
        <v>100</v>
      </c>
    </row>
    <row r="8" spans="1:12" ht="12.75">
      <c r="A8" s="6" t="s">
        <v>20</v>
      </c>
      <c r="B8" s="1">
        <v>4219901</v>
      </c>
      <c r="C8" s="6" t="s">
        <v>51</v>
      </c>
      <c r="D8" s="1">
        <v>212</v>
      </c>
      <c r="E8" s="1">
        <v>320</v>
      </c>
      <c r="F8" s="1"/>
      <c r="G8" s="7" t="s">
        <v>21</v>
      </c>
      <c r="H8" s="4">
        <v>700</v>
      </c>
      <c r="I8" s="1">
        <v>700</v>
      </c>
      <c r="J8" s="1">
        <f t="shared" si="0"/>
        <v>100</v>
      </c>
      <c r="K8" s="1">
        <v>700</v>
      </c>
      <c r="L8" s="1">
        <v>100</v>
      </c>
    </row>
    <row r="9" spans="1:12" ht="12.75">
      <c r="A9" s="6" t="s">
        <v>20</v>
      </c>
      <c r="B9" s="1">
        <v>4219901</v>
      </c>
      <c r="C9" s="6" t="s">
        <v>50</v>
      </c>
      <c r="D9" s="1">
        <v>213</v>
      </c>
      <c r="E9" s="1">
        <v>320</v>
      </c>
      <c r="F9" s="1"/>
      <c r="G9" s="7" t="s">
        <v>21</v>
      </c>
      <c r="H9" s="4">
        <v>35633.93</v>
      </c>
      <c r="I9" s="1">
        <v>35633.93</v>
      </c>
      <c r="J9" s="1">
        <f t="shared" si="0"/>
        <v>100</v>
      </c>
      <c r="K9" s="1">
        <v>35937.33</v>
      </c>
      <c r="L9" s="1">
        <v>100.8</v>
      </c>
    </row>
    <row r="10" spans="1:12" ht="12.75">
      <c r="A10" s="6" t="s">
        <v>20</v>
      </c>
      <c r="B10" s="1">
        <v>4219901</v>
      </c>
      <c r="C10" s="6" t="s">
        <v>55</v>
      </c>
      <c r="D10" s="1">
        <v>221</v>
      </c>
      <c r="E10" s="1">
        <v>320</v>
      </c>
      <c r="F10" s="1"/>
      <c r="G10" s="7" t="s">
        <v>21</v>
      </c>
      <c r="H10" s="4">
        <v>1309.8</v>
      </c>
      <c r="I10" s="1">
        <v>1309.8</v>
      </c>
      <c r="J10" s="1">
        <f t="shared" si="0"/>
        <v>100</v>
      </c>
      <c r="K10" s="1">
        <v>1309.8</v>
      </c>
      <c r="L10" s="1">
        <v>100</v>
      </c>
    </row>
    <row r="11" spans="1:12" ht="12.75">
      <c r="A11" s="6" t="s">
        <v>20</v>
      </c>
      <c r="B11" s="1">
        <v>4219901</v>
      </c>
      <c r="C11" s="6" t="s">
        <v>52</v>
      </c>
      <c r="D11" s="1">
        <v>221</v>
      </c>
      <c r="E11" s="1">
        <v>320</v>
      </c>
      <c r="F11" s="1"/>
      <c r="G11" s="7" t="s">
        <v>21</v>
      </c>
      <c r="H11" s="4"/>
      <c r="I11" s="1"/>
      <c r="J11" s="1"/>
      <c r="K11" s="1"/>
      <c r="L11" s="1"/>
    </row>
    <row r="12" spans="1:12" ht="12.75">
      <c r="A12" s="6" t="s">
        <v>20</v>
      </c>
      <c r="B12" s="1">
        <v>4219901</v>
      </c>
      <c r="C12" s="6" t="s">
        <v>52</v>
      </c>
      <c r="D12" s="1">
        <v>222</v>
      </c>
      <c r="E12" s="1">
        <v>320</v>
      </c>
      <c r="F12" s="1"/>
      <c r="G12" s="7" t="s">
        <v>21</v>
      </c>
      <c r="H12" s="4">
        <v>300</v>
      </c>
      <c r="I12" s="1">
        <v>300</v>
      </c>
      <c r="J12" s="1">
        <f t="shared" si="0"/>
        <v>100</v>
      </c>
      <c r="K12" s="1">
        <v>300</v>
      </c>
      <c r="L12" s="1">
        <f aca="true" t="shared" si="1" ref="L12:L32">K12/H12*100</f>
        <v>100</v>
      </c>
    </row>
    <row r="13" spans="1:12" ht="12.75">
      <c r="A13" s="6" t="s">
        <v>20</v>
      </c>
      <c r="B13" s="1">
        <v>4219901</v>
      </c>
      <c r="C13" s="6" t="s">
        <v>52</v>
      </c>
      <c r="D13" s="1">
        <v>226</v>
      </c>
      <c r="E13" s="1">
        <v>320</v>
      </c>
      <c r="F13" s="1"/>
      <c r="G13" s="7" t="s">
        <v>21</v>
      </c>
      <c r="H13" s="4">
        <v>1568</v>
      </c>
      <c r="I13" s="1">
        <v>1568</v>
      </c>
      <c r="J13" s="1">
        <f t="shared" si="0"/>
        <v>100</v>
      </c>
      <c r="K13" s="1">
        <v>1568</v>
      </c>
      <c r="L13" s="1">
        <f>K13/H13*100</f>
        <v>100</v>
      </c>
    </row>
    <row r="14" spans="1:12" ht="12.75">
      <c r="A14" s="6" t="s">
        <v>20</v>
      </c>
      <c r="B14" s="1">
        <v>4219901</v>
      </c>
      <c r="C14" s="6" t="s">
        <v>52</v>
      </c>
      <c r="D14" s="1">
        <v>290</v>
      </c>
      <c r="E14" s="1">
        <v>320</v>
      </c>
      <c r="F14" s="1"/>
      <c r="G14" s="7" t="s">
        <v>21</v>
      </c>
      <c r="H14" s="4">
        <v>1000</v>
      </c>
      <c r="I14" s="1">
        <v>1000</v>
      </c>
      <c r="J14" s="1">
        <f t="shared" si="0"/>
        <v>100</v>
      </c>
      <c r="K14" s="1">
        <v>1000</v>
      </c>
      <c r="L14" s="1">
        <f t="shared" si="1"/>
        <v>100</v>
      </c>
    </row>
    <row r="15" spans="1:12" ht="13.5" customHeight="1">
      <c r="A15" s="9" t="s">
        <v>22</v>
      </c>
      <c r="B15" s="8">
        <v>4219901</v>
      </c>
      <c r="C15" s="9"/>
      <c r="D15" s="8"/>
      <c r="E15" s="8">
        <v>320</v>
      </c>
      <c r="F15" s="9"/>
      <c r="G15" s="10"/>
      <c r="H15" s="11">
        <v>182776.71</v>
      </c>
      <c r="I15" s="11">
        <f>I7+I8+I9+I10+I12+I13+I14</f>
        <v>182776.71</v>
      </c>
      <c r="J15" s="8">
        <f t="shared" si="0"/>
        <v>100</v>
      </c>
      <c r="K15" s="11">
        <f>K7+K8+K9+K10+K12+K13+K14</f>
        <v>183179.11</v>
      </c>
      <c r="L15" s="8">
        <f t="shared" si="1"/>
        <v>100.22015934087007</v>
      </c>
    </row>
    <row r="16" spans="1:12" ht="12" customHeight="1">
      <c r="A16" s="6" t="s">
        <v>20</v>
      </c>
      <c r="B16" s="1">
        <v>4219902</v>
      </c>
      <c r="C16" s="6" t="s">
        <v>50</v>
      </c>
      <c r="D16" s="1">
        <v>211</v>
      </c>
      <c r="E16" s="6" t="s">
        <v>21</v>
      </c>
      <c r="F16" s="6"/>
      <c r="G16" s="7" t="s">
        <v>21</v>
      </c>
      <c r="H16" s="4"/>
      <c r="I16" s="1"/>
      <c r="J16" s="1">
        <v>0</v>
      </c>
      <c r="K16" s="1"/>
      <c r="L16" s="1">
        <v>0</v>
      </c>
    </row>
    <row r="17" spans="1:12" ht="12.75">
      <c r="A17" s="6" t="s">
        <v>20</v>
      </c>
      <c r="B17" s="1">
        <v>4219902</v>
      </c>
      <c r="C17" s="6" t="s">
        <v>51</v>
      </c>
      <c r="D17" s="1">
        <v>212</v>
      </c>
      <c r="E17" s="6" t="s">
        <v>21</v>
      </c>
      <c r="F17" s="6"/>
      <c r="G17" s="7" t="s">
        <v>21</v>
      </c>
      <c r="H17" s="4"/>
      <c r="I17" s="1"/>
      <c r="J17" s="1">
        <v>0</v>
      </c>
      <c r="K17" s="1"/>
      <c r="L17" s="1">
        <v>0</v>
      </c>
    </row>
    <row r="18" spans="1:12" ht="12.75">
      <c r="A18" s="6" t="s">
        <v>20</v>
      </c>
      <c r="B18" s="1">
        <v>4219902</v>
      </c>
      <c r="C18" s="6" t="s">
        <v>50</v>
      </c>
      <c r="D18" s="1">
        <v>213</v>
      </c>
      <c r="E18" s="6" t="s">
        <v>21</v>
      </c>
      <c r="F18" s="1"/>
      <c r="G18" s="7" t="s">
        <v>21</v>
      </c>
      <c r="H18" s="4"/>
      <c r="I18" s="1"/>
      <c r="J18" s="1">
        <v>0</v>
      </c>
      <c r="K18" s="1"/>
      <c r="L18" s="1">
        <v>0</v>
      </c>
    </row>
    <row r="19" spans="1:12" ht="12.75">
      <c r="A19" s="6" t="s">
        <v>20</v>
      </c>
      <c r="B19" s="1">
        <v>4219902</v>
      </c>
      <c r="C19" s="6"/>
      <c r="D19" s="1">
        <v>221</v>
      </c>
      <c r="E19" s="6" t="s">
        <v>21</v>
      </c>
      <c r="F19" s="1"/>
      <c r="G19" s="7" t="s">
        <v>21</v>
      </c>
      <c r="H19" s="4"/>
      <c r="I19" s="1"/>
      <c r="J19" s="1">
        <v>0</v>
      </c>
      <c r="K19" s="1"/>
      <c r="L19" s="1">
        <v>0</v>
      </c>
    </row>
    <row r="20" spans="1:12" ht="12.75">
      <c r="A20" s="6" t="s">
        <v>20</v>
      </c>
      <c r="B20" s="1">
        <v>4219902</v>
      </c>
      <c r="C20" s="6"/>
      <c r="D20" s="1">
        <v>222</v>
      </c>
      <c r="E20" s="6" t="s">
        <v>21</v>
      </c>
      <c r="F20" s="1"/>
      <c r="G20" s="7" t="s">
        <v>21</v>
      </c>
      <c r="H20" s="4"/>
      <c r="I20" s="1"/>
      <c r="J20" s="1">
        <v>0</v>
      </c>
      <c r="K20" s="1"/>
      <c r="L20" s="1">
        <v>0</v>
      </c>
    </row>
    <row r="21" spans="1:12" ht="12.75">
      <c r="A21" s="6" t="s">
        <v>20</v>
      </c>
      <c r="B21" s="1">
        <v>4219902</v>
      </c>
      <c r="C21" s="6" t="s">
        <v>52</v>
      </c>
      <c r="D21" s="1">
        <v>223</v>
      </c>
      <c r="E21" s="6" t="s">
        <v>21</v>
      </c>
      <c r="F21" s="6" t="s">
        <v>16</v>
      </c>
      <c r="G21" s="7" t="s">
        <v>21</v>
      </c>
      <c r="H21" s="4">
        <v>13487.27</v>
      </c>
      <c r="I21" s="1">
        <v>13487.27</v>
      </c>
      <c r="J21" s="1">
        <f t="shared" si="0"/>
        <v>100</v>
      </c>
      <c r="K21" s="1">
        <v>13487.27</v>
      </c>
      <c r="L21" s="1">
        <f t="shared" si="1"/>
        <v>100</v>
      </c>
    </row>
    <row r="22" spans="1:12" ht="12.75">
      <c r="A22" s="6" t="s">
        <v>20</v>
      </c>
      <c r="B22" s="1">
        <v>4219902</v>
      </c>
      <c r="C22" s="6" t="s">
        <v>52</v>
      </c>
      <c r="D22" s="1">
        <v>223</v>
      </c>
      <c r="E22" s="6" t="s">
        <v>21</v>
      </c>
      <c r="F22" s="6" t="s">
        <v>17</v>
      </c>
      <c r="G22" s="7" t="s">
        <v>21</v>
      </c>
      <c r="H22" s="4"/>
      <c r="I22" s="1"/>
      <c r="J22" s="1">
        <v>0</v>
      </c>
      <c r="K22" s="1"/>
      <c r="L22" s="1">
        <v>0</v>
      </c>
    </row>
    <row r="23" spans="1:12" ht="12.75">
      <c r="A23" s="6" t="s">
        <v>20</v>
      </c>
      <c r="B23" s="1">
        <v>4219902</v>
      </c>
      <c r="C23" s="6" t="s">
        <v>52</v>
      </c>
      <c r="D23" s="1">
        <v>223</v>
      </c>
      <c r="E23" s="6" t="s">
        <v>21</v>
      </c>
      <c r="F23" s="6" t="s">
        <v>18</v>
      </c>
      <c r="G23" s="7" t="s">
        <v>21</v>
      </c>
      <c r="H23" s="4">
        <v>211.32</v>
      </c>
      <c r="I23" s="1">
        <v>211.32</v>
      </c>
      <c r="J23" s="1">
        <f t="shared" si="0"/>
        <v>100</v>
      </c>
      <c r="K23" s="1">
        <v>211.32</v>
      </c>
      <c r="L23" s="1">
        <f t="shared" si="1"/>
        <v>100</v>
      </c>
    </row>
    <row r="24" spans="1:12" ht="12.75">
      <c r="A24" s="6" t="s">
        <v>20</v>
      </c>
      <c r="B24" s="1">
        <v>4219902</v>
      </c>
      <c r="C24" s="6" t="s">
        <v>52</v>
      </c>
      <c r="D24" s="2">
        <v>225</v>
      </c>
      <c r="E24" s="6" t="s">
        <v>21</v>
      </c>
      <c r="F24" s="2"/>
      <c r="G24" s="7" t="s">
        <v>21</v>
      </c>
      <c r="H24" s="2">
        <v>1455.77</v>
      </c>
      <c r="I24" s="2">
        <v>1455.77</v>
      </c>
      <c r="J24" s="1">
        <f t="shared" si="0"/>
        <v>100</v>
      </c>
      <c r="K24" s="2">
        <v>1347.77</v>
      </c>
      <c r="L24" s="1">
        <f t="shared" si="1"/>
        <v>92.58124566380678</v>
      </c>
    </row>
    <row r="25" spans="1:12" ht="12.75">
      <c r="A25" s="6" t="s">
        <v>20</v>
      </c>
      <c r="B25" s="1">
        <v>4219902</v>
      </c>
      <c r="C25" s="6" t="s">
        <v>52</v>
      </c>
      <c r="D25" s="2">
        <v>226</v>
      </c>
      <c r="E25" s="6" t="s">
        <v>21</v>
      </c>
      <c r="F25" s="2"/>
      <c r="G25" s="7" t="s">
        <v>21</v>
      </c>
      <c r="H25" s="2">
        <v>10829.14</v>
      </c>
      <c r="I25" s="31">
        <v>10829.14</v>
      </c>
      <c r="J25" s="1">
        <f t="shared" si="0"/>
        <v>100</v>
      </c>
      <c r="K25" s="31">
        <v>10580</v>
      </c>
      <c r="L25" s="1">
        <f t="shared" si="1"/>
        <v>97.69935562750136</v>
      </c>
    </row>
    <row r="26" spans="1:12" ht="12.75">
      <c r="A26" s="6" t="s">
        <v>20</v>
      </c>
      <c r="B26" s="1">
        <v>4219902</v>
      </c>
      <c r="C26" s="6" t="s">
        <v>52</v>
      </c>
      <c r="D26" s="2">
        <v>262</v>
      </c>
      <c r="E26" s="6" t="s">
        <v>21</v>
      </c>
      <c r="F26" s="2"/>
      <c r="G26" s="7" t="s">
        <v>21</v>
      </c>
      <c r="H26" s="2">
        <v>5031</v>
      </c>
      <c r="I26" s="2">
        <v>5031</v>
      </c>
      <c r="J26" s="1">
        <v>100</v>
      </c>
      <c r="K26" s="31">
        <v>-0.25</v>
      </c>
      <c r="L26" s="1">
        <v>0</v>
      </c>
    </row>
    <row r="27" spans="1:12" ht="12.75">
      <c r="A27" s="6" t="s">
        <v>20</v>
      </c>
      <c r="B27" s="1">
        <v>4219902</v>
      </c>
      <c r="C27" s="6" t="s">
        <v>52</v>
      </c>
      <c r="D27" s="2">
        <v>290</v>
      </c>
      <c r="E27" s="6" t="s">
        <v>21</v>
      </c>
      <c r="F27" s="2"/>
      <c r="G27" s="7" t="s">
        <v>21</v>
      </c>
      <c r="H27" s="2">
        <v>1002.1</v>
      </c>
      <c r="I27" s="31">
        <v>1002.1</v>
      </c>
      <c r="J27" s="1">
        <v>100</v>
      </c>
      <c r="K27" s="31">
        <v>1002.1</v>
      </c>
      <c r="L27" s="1">
        <v>100</v>
      </c>
    </row>
    <row r="28" spans="1:12" ht="12.75">
      <c r="A28" s="6" t="s">
        <v>20</v>
      </c>
      <c r="B28" s="1">
        <v>4219902</v>
      </c>
      <c r="C28" s="6" t="s">
        <v>44</v>
      </c>
      <c r="D28" s="2">
        <v>290</v>
      </c>
      <c r="E28" s="6" t="s">
        <v>21</v>
      </c>
      <c r="F28" s="2" t="s">
        <v>47</v>
      </c>
      <c r="G28" s="7" t="s">
        <v>21</v>
      </c>
      <c r="H28" s="2"/>
      <c r="I28" s="2"/>
      <c r="J28" s="1">
        <v>0</v>
      </c>
      <c r="K28" s="2"/>
      <c r="L28" s="1">
        <v>0</v>
      </c>
    </row>
    <row r="29" spans="1:12" ht="12.75">
      <c r="A29" s="6" t="s">
        <v>20</v>
      </c>
      <c r="B29" s="1">
        <v>4219902</v>
      </c>
      <c r="C29" s="6" t="s">
        <v>45</v>
      </c>
      <c r="D29" s="2">
        <v>290</v>
      </c>
      <c r="E29" s="6" t="s">
        <v>21</v>
      </c>
      <c r="F29" s="2" t="s">
        <v>46</v>
      </c>
      <c r="G29" s="7" t="s">
        <v>21</v>
      </c>
      <c r="H29" s="2">
        <v>929.68</v>
      </c>
      <c r="I29" s="31">
        <v>929.68</v>
      </c>
      <c r="J29" s="1">
        <f t="shared" si="0"/>
        <v>100</v>
      </c>
      <c r="K29" s="31">
        <v>929.68</v>
      </c>
      <c r="L29" s="1">
        <f t="shared" si="1"/>
        <v>100</v>
      </c>
    </row>
    <row r="30" spans="1:12" ht="12.75">
      <c r="A30" s="6" t="s">
        <v>20</v>
      </c>
      <c r="B30" s="1">
        <v>4219902</v>
      </c>
      <c r="C30" s="6" t="s">
        <v>52</v>
      </c>
      <c r="D30" s="2">
        <v>340</v>
      </c>
      <c r="E30" s="6" t="s">
        <v>21</v>
      </c>
      <c r="F30" s="2"/>
      <c r="G30" s="7" t="s">
        <v>21</v>
      </c>
      <c r="H30" s="31">
        <v>1340</v>
      </c>
      <c r="I30" s="31">
        <v>1340</v>
      </c>
      <c r="J30" s="1">
        <f t="shared" si="0"/>
        <v>100</v>
      </c>
      <c r="K30" s="31">
        <v>1340</v>
      </c>
      <c r="L30" s="1">
        <f t="shared" si="1"/>
        <v>100</v>
      </c>
    </row>
    <row r="31" spans="1:12" ht="12.75">
      <c r="A31" s="6" t="s">
        <v>20</v>
      </c>
      <c r="B31" s="1">
        <v>4219902</v>
      </c>
      <c r="C31" s="6" t="s">
        <v>52</v>
      </c>
      <c r="D31" s="12">
        <v>340</v>
      </c>
      <c r="E31" s="6" t="s">
        <v>21</v>
      </c>
      <c r="F31" s="12">
        <v>342</v>
      </c>
      <c r="G31" s="7" t="s">
        <v>21</v>
      </c>
      <c r="H31" s="5"/>
      <c r="I31" s="5"/>
      <c r="J31" s="1">
        <v>0</v>
      </c>
      <c r="K31" s="5"/>
      <c r="L31" s="1">
        <v>0</v>
      </c>
    </row>
    <row r="32" spans="1:12" ht="12.75">
      <c r="A32" s="6" t="s">
        <v>20</v>
      </c>
      <c r="B32" s="1">
        <v>4219902</v>
      </c>
      <c r="C32" s="6" t="s">
        <v>52</v>
      </c>
      <c r="D32" s="3">
        <v>340</v>
      </c>
      <c r="E32" s="6" t="s">
        <v>21</v>
      </c>
      <c r="F32" s="3">
        <v>344</v>
      </c>
      <c r="G32" s="7" t="s">
        <v>21</v>
      </c>
      <c r="H32" s="2">
        <v>5351.67</v>
      </c>
      <c r="I32" s="2">
        <v>5351.67</v>
      </c>
      <c r="J32" s="1">
        <f t="shared" si="0"/>
        <v>100</v>
      </c>
      <c r="K32" s="2"/>
      <c r="L32" s="1">
        <f t="shared" si="1"/>
        <v>0</v>
      </c>
    </row>
    <row r="33" spans="1:12" ht="12.75">
      <c r="A33" s="13" t="s">
        <v>22</v>
      </c>
      <c r="B33" s="8">
        <v>4219902</v>
      </c>
      <c r="C33" s="6"/>
      <c r="D33" s="13"/>
      <c r="E33" s="13"/>
      <c r="F33" s="13"/>
      <c r="G33" s="5"/>
      <c r="H33" s="5">
        <f>H16+H17+H18+H19+H20+H21+H22+H23+H24+H25+H26+H28+H29+H30+H31+H32+H27</f>
        <v>39637.95</v>
      </c>
      <c r="I33" s="5">
        <f>I16+I17+I18+I19+I20+I21+I22+I23+I24+I25+I26+I28+I29+I30+I31+I32+I27</f>
        <v>39637.95</v>
      </c>
      <c r="J33" s="5">
        <v>100</v>
      </c>
      <c r="K33" s="5">
        <f>K16+K17+K18+K19+K20+K21+K22+K23+K24+K25+K26+K28+K29+K30+K31+K32+K27</f>
        <v>28897.89</v>
      </c>
      <c r="L33" s="5">
        <v>72.9046</v>
      </c>
    </row>
    <row r="34" spans="1:12" ht="12.75">
      <c r="A34" s="16" t="s">
        <v>20</v>
      </c>
      <c r="B34" s="17">
        <v>5200900</v>
      </c>
      <c r="C34" s="6" t="s">
        <v>50</v>
      </c>
      <c r="D34" s="17">
        <v>211</v>
      </c>
      <c r="E34" s="17">
        <v>545</v>
      </c>
      <c r="F34" s="16" t="s">
        <v>21</v>
      </c>
      <c r="G34" s="16" t="s">
        <v>21</v>
      </c>
      <c r="H34" s="12">
        <v>3673.72</v>
      </c>
      <c r="I34" s="12">
        <v>3673.72</v>
      </c>
      <c r="J34" s="12">
        <v>100</v>
      </c>
      <c r="K34" s="12">
        <v>3673.72</v>
      </c>
      <c r="L34" s="12">
        <v>100</v>
      </c>
    </row>
    <row r="35" spans="1:12" ht="12.75">
      <c r="A35" s="16" t="s">
        <v>20</v>
      </c>
      <c r="B35" s="17">
        <v>5200900</v>
      </c>
      <c r="C35" s="6" t="s">
        <v>50</v>
      </c>
      <c r="D35" s="17">
        <v>213</v>
      </c>
      <c r="E35" s="17">
        <v>545</v>
      </c>
      <c r="F35" s="16" t="s">
        <v>21</v>
      </c>
      <c r="G35" s="16" t="s">
        <v>21</v>
      </c>
      <c r="H35" s="12">
        <v>1107.51</v>
      </c>
      <c r="I35" s="12">
        <v>1107.51</v>
      </c>
      <c r="J35" s="12">
        <v>100</v>
      </c>
      <c r="K35" s="12">
        <v>1108.51</v>
      </c>
      <c r="L35" s="12">
        <v>100</v>
      </c>
    </row>
    <row r="36" spans="1:12" ht="12.75">
      <c r="A36" s="13" t="s">
        <v>22</v>
      </c>
      <c r="B36" s="13">
        <v>5200900</v>
      </c>
      <c r="C36" s="9" t="s">
        <v>50</v>
      </c>
      <c r="D36" s="13"/>
      <c r="E36" s="13">
        <v>545</v>
      </c>
      <c r="F36" s="15" t="s">
        <v>21</v>
      </c>
      <c r="G36" s="15" t="s">
        <v>21</v>
      </c>
      <c r="H36" s="5">
        <f>H34+H35</f>
        <v>4781.23</v>
      </c>
      <c r="I36" s="5">
        <f>I34+I35</f>
        <v>4781.23</v>
      </c>
      <c r="J36" s="5">
        <v>100</v>
      </c>
      <c r="K36" s="5">
        <f>K34+K35</f>
        <v>4782.23</v>
      </c>
      <c r="L36" s="5">
        <v>100</v>
      </c>
    </row>
    <row r="37" spans="1:12" ht="12.75">
      <c r="A37" s="32" t="s">
        <v>49</v>
      </c>
      <c r="B37" s="2"/>
      <c r="C37" s="2"/>
      <c r="D37" s="2"/>
      <c r="E37" s="2"/>
      <c r="F37" s="2"/>
      <c r="G37" s="2"/>
      <c r="H37" s="49">
        <v>227195.89</v>
      </c>
      <c r="I37" s="5">
        <f>I15+I33+I36</f>
        <v>227195.88999999998</v>
      </c>
      <c r="J37" s="5">
        <v>100</v>
      </c>
      <c r="K37" s="5">
        <f>K15+K33+K36</f>
        <v>216859.23</v>
      </c>
      <c r="L37" s="5">
        <v>95.45</v>
      </c>
    </row>
    <row r="38" spans="1:12" ht="32.25" customHeight="1">
      <c r="A38" s="54" t="s">
        <v>62</v>
      </c>
      <c r="B38" s="54"/>
      <c r="C38" s="54"/>
      <c r="D38" s="54"/>
      <c r="E38" s="54"/>
      <c r="F38" s="54"/>
      <c r="G38" s="54"/>
      <c r="H38" s="54"/>
      <c r="I38" s="59" t="s">
        <v>66</v>
      </c>
      <c r="J38" s="59"/>
      <c r="K38" s="59"/>
      <c r="L38" s="59"/>
    </row>
    <row r="39" spans="1:8" ht="12.75">
      <c r="A39" s="54"/>
      <c r="B39" s="54"/>
      <c r="C39" s="54"/>
      <c r="D39" s="54"/>
      <c r="E39" s="54"/>
      <c r="F39" s="54"/>
      <c r="G39" s="54"/>
      <c r="H39" s="54"/>
    </row>
    <row r="40" spans="1:8" ht="23.25" customHeight="1">
      <c r="A40" s="54" t="s">
        <v>65</v>
      </c>
      <c r="B40" s="54"/>
      <c r="C40" s="54"/>
      <c r="D40" s="54"/>
      <c r="E40" s="54"/>
      <c r="F40" s="54"/>
      <c r="G40" s="54"/>
      <c r="H40" s="54"/>
    </row>
  </sheetData>
  <sheetProtection/>
  <mergeCells count="12">
    <mergeCell ref="I5:J5"/>
    <mergeCell ref="K5:L5"/>
    <mergeCell ref="A38:H38"/>
    <mergeCell ref="I38:L38"/>
    <mergeCell ref="A39:H39"/>
    <mergeCell ref="A40:H40"/>
    <mergeCell ref="A1:L1"/>
    <mergeCell ref="A2:L2"/>
    <mergeCell ref="A3:L3"/>
    <mergeCell ref="A5:A6"/>
    <mergeCell ref="G5:G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L44"/>
  <sheetViews>
    <sheetView zoomScalePageLayoutView="0" workbookViewId="0" topLeftCell="A3">
      <selection activeCell="G31" sqref="G31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9.2539062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4.25" customHeight="1"/>
    <row r="5" spans="1:12" ht="33.75" customHeight="1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5.75" customHeight="1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20</v>
      </c>
      <c r="B7" s="1">
        <v>4239900</v>
      </c>
      <c r="C7" s="6" t="s">
        <v>41</v>
      </c>
      <c r="D7" s="1">
        <v>211</v>
      </c>
      <c r="E7" s="6" t="s">
        <v>21</v>
      </c>
      <c r="F7" s="1"/>
      <c r="G7" s="7" t="s">
        <v>21</v>
      </c>
      <c r="H7" s="4"/>
      <c r="I7" s="1"/>
      <c r="J7" s="1" t="e">
        <f aca="true" t="shared" si="0" ref="J7:J36">I7/H7*100</f>
        <v>#DIV/0!</v>
      </c>
      <c r="K7" s="1"/>
      <c r="L7" s="1" t="e">
        <f aca="true" t="shared" si="1" ref="L7:L14">K7/H7*100</f>
        <v>#DIV/0!</v>
      </c>
    </row>
    <row r="8" spans="1:12" ht="15.75" customHeight="1">
      <c r="A8" s="6" t="s">
        <v>20</v>
      </c>
      <c r="B8" s="1">
        <v>4239906</v>
      </c>
      <c r="C8" s="6" t="s">
        <v>41</v>
      </c>
      <c r="D8" s="1">
        <v>211</v>
      </c>
      <c r="E8" s="6" t="s">
        <v>42</v>
      </c>
      <c r="F8" s="1" t="s">
        <v>48</v>
      </c>
      <c r="G8" s="7" t="s">
        <v>21</v>
      </c>
      <c r="H8" s="4"/>
      <c r="I8" s="1"/>
      <c r="J8" s="1" t="e">
        <f t="shared" si="0"/>
        <v>#DIV/0!</v>
      </c>
      <c r="K8" s="1"/>
      <c r="L8" s="1" t="e">
        <f t="shared" si="1"/>
        <v>#DIV/0!</v>
      </c>
    </row>
    <row r="9" spans="1:12" ht="15.75" customHeight="1">
      <c r="A9" s="6" t="s">
        <v>20</v>
      </c>
      <c r="B9" s="1">
        <v>5205400</v>
      </c>
      <c r="C9" s="6" t="s">
        <v>41</v>
      </c>
      <c r="D9" s="1">
        <v>211</v>
      </c>
      <c r="E9" s="6" t="s">
        <v>43</v>
      </c>
      <c r="F9" s="20">
        <v>0.065</v>
      </c>
      <c r="G9" s="7" t="s">
        <v>21</v>
      </c>
      <c r="H9" s="4"/>
      <c r="I9" s="1"/>
      <c r="J9" s="1" t="e">
        <f t="shared" si="0"/>
        <v>#DIV/0!</v>
      </c>
      <c r="K9" s="1"/>
      <c r="L9" s="1" t="e">
        <f t="shared" si="1"/>
        <v>#DIV/0!</v>
      </c>
    </row>
    <row r="10" spans="1:12" ht="15.75" customHeight="1">
      <c r="A10" s="6"/>
      <c r="B10" s="8" t="s">
        <v>22</v>
      </c>
      <c r="C10" s="9"/>
      <c r="D10" s="8"/>
      <c r="E10" s="9"/>
      <c r="F10" s="8"/>
      <c r="G10" s="10"/>
      <c r="H10" s="11">
        <f>H7+H8+H9</f>
        <v>0</v>
      </c>
      <c r="I10" s="11">
        <f>I7+I8+I9</f>
        <v>0</v>
      </c>
      <c r="J10" s="8" t="e">
        <f t="shared" si="0"/>
        <v>#DIV/0!</v>
      </c>
      <c r="K10" s="11">
        <f>K7+K8+K9</f>
        <v>0</v>
      </c>
      <c r="L10" s="8" t="e">
        <f t="shared" si="1"/>
        <v>#DIV/0!</v>
      </c>
    </row>
    <row r="11" spans="1:12" ht="15.75" customHeight="1">
      <c r="A11" s="6" t="s">
        <v>20</v>
      </c>
      <c r="B11" s="1">
        <v>4239900</v>
      </c>
      <c r="C11" s="6" t="s">
        <v>41</v>
      </c>
      <c r="D11" s="1">
        <v>212</v>
      </c>
      <c r="E11" s="6" t="s">
        <v>21</v>
      </c>
      <c r="F11" s="1"/>
      <c r="G11" s="7" t="s">
        <v>21</v>
      </c>
      <c r="H11" s="4"/>
      <c r="I11" s="1"/>
      <c r="J11" s="1" t="e">
        <f t="shared" si="0"/>
        <v>#DIV/0!</v>
      </c>
      <c r="K11" s="1"/>
      <c r="L11" s="1" t="e">
        <f t="shared" si="1"/>
        <v>#DIV/0!</v>
      </c>
    </row>
    <row r="12" spans="1:12" ht="15.75" customHeight="1">
      <c r="A12" s="6" t="s">
        <v>20</v>
      </c>
      <c r="B12" s="1">
        <v>4239900</v>
      </c>
      <c r="C12" s="6" t="s">
        <v>41</v>
      </c>
      <c r="D12" s="1">
        <v>213</v>
      </c>
      <c r="E12" s="6" t="s">
        <v>21</v>
      </c>
      <c r="F12" s="1"/>
      <c r="G12" s="7" t="s">
        <v>21</v>
      </c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5.75" customHeight="1">
      <c r="A13" s="6" t="s">
        <v>20</v>
      </c>
      <c r="B13" s="1">
        <v>4239906</v>
      </c>
      <c r="C13" s="6" t="s">
        <v>41</v>
      </c>
      <c r="D13" s="1">
        <v>213</v>
      </c>
      <c r="E13" s="6" t="s">
        <v>42</v>
      </c>
      <c r="F13" s="1" t="s">
        <v>48</v>
      </c>
      <c r="G13" s="7" t="s">
        <v>21</v>
      </c>
      <c r="H13" s="4"/>
      <c r="I13" s="1"/>
      <c r="J13" s="1" t="e">
        <f t="shared" si="0"/>
        <v>#DIV/0!</v>
      </c>
      <c r="K13" s="1"/>
      <c r="L13" s="1" t="e">
        <f t="shared" si="1"/>
        <v>#DIV/0!</v>
      </c>
    </row>
    <row r="14" spans="1:12" ht="15.75" customHeight="1">
      <c r="A14" s="6" t="s">
        <v>20</v>
      </c>
      <c r="B14" s="1">
        <v>5205400</v>
      </c>
      <c r="C14" s="6" t="s">
        <v>41</v>
      </c>
      <c r="D14" s="1">
        <v>213</v>
      </c>
      <c r="E14" s="6" t="s">
        <v>43</v>
      </c>
      <c r="F14" s="20">
        <v>0.065</v>
      </c>
      <c r="G14" s="7" t="s">
        <v>21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5.75" customHeight="1">
      <c r="A15" s="6"/>
      <c r="B15" s="8" t="s">
        <v>22</v>
      </c>
      <c r="C15" s="9"/>
      <c r="D15" s="8"/>
      <c r="E15" s="9"/>
      <c r="F15" s="8"/>
      <c r="G15" s="10"/>
      <c r="H15" s="11">
        <f>H12+H13+H14</f>
        <v>0</v>
      </c>
      <c r="I15" s="11">
        <f>I12+I13+I14</f>
        <v>0</v>
      </c>
      <c r="J15" s="11" t="e">
        <f>J12+J13+J14</f>
        <v>#DIV/0!</v>
      </c>
      <c r="K15" s="11">
        <f>K12+K13+K14</f>
        <v>0</v>
      </c>
      <c r="L15" s="11" t="e">
        <f>L12+L13+L14</f>
        <v>#DIV/0!</v>
      </c>
    </row>
    <row r="16" spans="1:12" ht="15.75" customHeight="1">
      <c r="A16" s="6" t="s">
        <v>20</v>
      </c>
      <c r="B16" s="1">
        <v>4239900</v>
      </c>
      <c r="C16" s="6" t="s">
        <v>41</v>
      </c>
      <c r="D16" s="1">
        <v>221</v>
      </c>
      <c r="E16" s="6" t="s">
        <v>21</v>
      </c>
      <c r="F16" s="1"/>
      <c r="G16" s="7" t="s">
        <v>21</v>
      </c>
      <c r="H16" s="4"/>
      <c r="I16" s="1"/>
      <c r="J16" s="1" t="e">
        <f t="shared" si="0"/>
        <v>#DIV/0!</v>
      </c>
      <c r="K16" s="1"/>
      <c r="L16" s="1" t="e">
        <f>K16/H16*100</f>
        <v>#DIV/0!</v>
      </c>
    </row>
    <row r="17" spans="1:12" ht="15.75" customHeight="1" hidden="1">
      <c r="A17" s="6"/>
      <c r="B17" s="1"/>
      <c r="C17" s="6"/>
      <c r="D17" s="1"/>
      <c r="E17" s="6"/>
      <c r="F17" s="1"/>
      <c r="G17" s="7"/>
      <c r="H17" s="4"/>
      <c r="I17" s="1"/>
      <c r="J17" s="1"/>
      <c r="K17" s="1"/>
      <c r="L17" s="1"/>
    </row>
    <row r="18" spans="1:12" ht="15.75" customHeight="1" hidden="1">
      <c r="A18" s="6"/>
      <c r="B18" s="1"/>
      <c r="C18" s="6"/>
      <c r="D18" s="1"/>
      <c r="E18" s="6"/>
      <c r="F18" s="1"/>
      <c r="G18" s="7"/>
      <c r="H18" s="4"/>
      <c r="I18" s="1"/>
      <c r="J18" s="1"/>
      <c r="K18" s="1"/>
      <c r="L18" s="1"/>
    </row>
    <row r="19" spans="1:12" ht="15.75" customHeight="1">
      <c r="A19" s="6" t="s">
        <v>20</v>
      </c>
      <c r="B19" s="1">
        <v>4239900</v>
      </c>
      <c r="C19" s="6" t="s">
        <v>41</v>
      </c>
      <c r="D19" s="1">
        <v>222</v>
      </c>
      <c r="E19" s="6" t="s">
        <v>21</v>
      </c>
      <c r="F19" s="1"/>
      <c r="G19" s="7" t="s">
        <v>21</v>
      </c>
      <c r="H19" s="4"/>
      <c r="I19" s="1"/>
      <c r="J19" s="1" t="e">
        <f t="shared" si="0"/>
        <v>#DIV/0!</v>
      </c>
      <c r="K19" s="1"/>
      <c r="L19" s="1" t="e">
        <f aca="true" t="shared" si="2" ref="L19:L36">K19/H19*100</f>
        <v>#DIV/0!</v>
      </c>
    </row>
    <row r="20" spans="1:12" ht="15.75" customHeight="1" hidden="1">
      <c r="A20" s="6"/>
      <c r="B20" s="1"/>
      <c r="C20" s="6"/>
      <c r="D20" s="1"/>
      <c r="E20" s="6"/>
      <c r="F20" s="1"/>
      <c r="G20" s="7"/>
      <c r="H20" s="4"/>
      <c r="I20" s="1"/>
      <c r="J20" s="1"/>
      <c r="K20" s="1"/>
      <c r="L20" s="1"/>
    </row>
    <row r="21" spans="1:12" ht="15.75" customHeight="1" hidden="1">
      <c r="A21" s="6" t="s">
        <v>20</v>
      </c>
      <c r="B21" s="1">
        <v>4239900</v>
      </c>
      <c r="C21" s="6"/>
      <c r="D21" s="1">
        <v>222</v>
      </c>
      <c r="E21" s="6" t="s">
        <v>33</v>
      </c>
      <c r="F21" s="1"/>
      <c r="G21" s="7" t="s">
        <v>34</v>
      </c>
      <c r="H21" s="4"/>
      <c r="I21" s="1"/>
      <c r="J21" s="1">
        <v>100</v>
      </c>
      <c r="K21" s="1"/>
      <c r="L21" s="1">
        <v>100</v>
      </c>
    </row>
    <row r="22" spans="1:12" ht="15.75" customHeight="1">
      <c r="A22" s="6" t="s">
        <v>20</v>
      </c>
      <c r="B22" s="1">
        <v>4239900</v>
      </c>
      <c r="C22" s="6" t="s">
        <v>41</v>
      </c>
      <c r="D22" s="1">
        <v>223</v>
      </c>
      <c r="E22" s="6" t="s">
        <v>21</v>
      </c>
      <c r="F22" s="6" t="s">
        <v>16</v>
      </c>
      <c r="G22" s="7" t="s">
        <v>21</v>
      </c>
      <c r="H22" s="4"/>
      <c r="I22" s="1"/>
      <c r="J22" s="1" t="e">
        <f t="shared" si="0"/>
        <v>#DIV/0!</v>
      </c>
      <c r="K22" s="1"/>
      <c r="L22" s="1" t="e">
        <f t="shared" si="2"/>
        <v>#DIV/0!</v>
      </c>
    </row>
    <row r="23" spans="1:12" ht="15.75" customHeight="1">
      <c r="A23" s="6" t="s">
        <v>20</v>
      </c>
      <c r="B23" s="1">
        <v>4239900</v>
      </c>
      <c r="C23" s="6" t="s">
        <v>41</v>
      </c>
      <c r="D23" s="1">
        <v>223</v>
      </c>
      <c r="E23" s="6" t="s">
        <v>21</v>
      </c>
      <c r="F23" s="6" t="s">
        <v>17</v>
      </c>
      <c r="G23" s="7" t="s">
        <v>21</v>
      </c>
      <c r="H23" s="4"/>
      <c r="I23" s="1"/>
      <c r="J23" s="1" t="e">
        <f t="shared" si="0"/>
        <v>#DIV/0!</v>
      </c>
      <c r="K23" s="1"/>
      <c r="L23" s="1" t="e">
        <f t="shared" si="2"/>
        <v>#DIV/0!</v>
      </c>
    </row>
    <row r="24" spans="1:12" ht="15.75" customHeight="1">
      <c r="A24" s="6" t="s">
        <v>20</v>
      </c>
      <c r="B24" s="1">
        <v>4239900</v>
      </c>
      <c r="C24" s="6" t="s">
        <v>41</v>
      </c>
      <c r="D24" s="1">
        <v>223</v>
      </c>
      <c r="E24" s="6" t="s">
        <v>21</v>
      </c>
      <c r="F24" s="6" t="s">
        <v>18</v>
      </c>
      <c r="G24" s="7" t="s">
        <v>21</v>
      </c>
      <c r="H24" s="4"/>
      <c r="I24" s="1"/>
      <c r="J24" s="1" t="e">
        <f t="shared" si="0"/>
        <v>#DIV/0!</v>
      </c>
      <c r="K24" s="1"/>
      <c r="L24" s="1" t="e">
        <f t="shared" si="2"/>
        <v>#DIV/0!</v>
      </c>
    </row>
    <row r="25" spans="1:12" ht="15.75" customHeight="1">
      <c r="A25" s="6" t="s">
        <v>20</v>
      </c>
      <c r="B25" s="1">
        <v>4239900</v>
      </c>
      <c r="C25" s="6" t="s">
        <v>41</v>
      </c>
      <c r="D25" s="1">
        <v>225</v>
      </c>
      <c r="E25" s="6" t="s">
        <v>21</v>
      </c>
      <c r="F25" s="1"/>
      <c r="G25" s="7" t="s">
        <v>21</v>
      </c>
      <c r="H25" s="4"/>
      <c r="I25" s="1"/>
      <c r="J25" s="1" t="e">
        <f t="shared" si="0"/>
        <v>#DIV/0!</v>
      </c>
      <c r="K25" s="1"/>
      <c r="L25" s="1" t="e">
        <f t="shared" si="2"/>
        <v>#DIV/0!</v>
      </c>
    </row>
    <row r="26" spans="1:12" ht="15.75" customHeight="1">
      <c r="A26" s="6" t="s">
        <v>20</v>
      </c>
      <c r="B26" s="1">
        <v>4239900</v>
      </c>
      <c r="C26" s="6" t="s">
        <v>41</v>
      </c>
      <c r="D26" s="1">
        <v>226</v>
      </c>
      <c r="E26" s="6" t="s">
        <v>21</v>
      </c>
      <c r="F26" s="6"/>
      <c r="G26" s="7" t="s">
        <v>21</v>
      </c>
      <c r="H26" s="4"/>
      <c r="I26" s="1"/>
      <c r="J26" s="1" t="e">
        <f t="shared" si="0"/>
        <v>#DIV/0!</v>
      </c>
      <c r="K26" s="1"/>
      <c r="L26" s="1" t="e">
        <f t="shared" si="2"/>
        <v>#DIV/0!</v>
      </c>
    </row>
    <row r="27" spans="1:12" ht="15.75" customHeight="1" hidden="1">
      <c r="A27" s="6"/>
      <c r="B27" s="1"/>
      <c r="C27" s="6"/>
      <c r="D27" s="1"/>
      <c r="E27" s="6"/>
      <c r="F27" s="6"/>
      <c r="G27" s="7"/>
      <c r="H27" s="4"/>
      <c r="I27" s="1"/>
      <c r="J27" s="1" t="e">
        <f t="shared" si="0"/>
        <v>#DIV/0!</v>
      </c>
      <c r="K27" s="1"/>
      <c r="L27" s="1" t="e">
        <f t="shared" si="2"/>
        <v>#DIV/0!</v>
      </c>
    </row>
    <row r="28" spans="1:12" ht="15.75" customHeight="1">
      <c r="A28" s="6" t="s">
        <v>20</v>
      </c>
      <c r="B28" s="1">
        <v>4239900</v>
      </c>
      <c r="C28" s="6" t="s">
        <v>41</v>
      </c>
      <c r="D28" s="1">
        <v>290</v>
      </c>
      <c r="E28" s="6" t="s">
        <v>21</v>
      </c>
      <c r="F28" s="6"/>
      <c r="G28" s="7" t="s">
        <v>21</v>
      </c>
      <c r="H28" s="4"/>
      <c r="I28" s="1"/>
      <c r="J28" s="1" t="e">
        <f t="shared" si="0"/>
        <v>#DIV/0!</v>
      </c>
      <c r="K28" s="1"/>
      <c r="L28" s="1" t="e">
        <f t="shared" si="2"/>
        <v>#DIV/0!</v>
      </c>
    </row>
    <row r="29" spans="1:12" ht="15.75" customHeight="1">
      <c r="A29" s="6" t="s">
        <v>20</v>
      </c>
      <c r="B29" s="1">
        <v>4239900</v>
      </c>
      <c r="C29" s="6" t="s">
        <v>41</v>
      </c>
      <c r="D29" s="1">
        <v>290</v>
      </c>
      <c r="E29" s="6" t="s">
        <v>21</v>
      </c>
      <c r="F29" s="6" t="s">
        <v>47</v>
      </c>
      <c r="G29" s="7" t="s">
        <v>21</v>
      </c>
      <c r="H29" s="4"/>
      <c r="I29" s="1"/>
      <c r="J29" s="1" t="e">
        <f t="shared" si="0"/>
        <v>#DIV/0!</v>
      </c>
      <c r="K29" s="1"/>
      <c r="L29" s="1" t="e">
        <f t="shared" si="2"/>
        <v>#DIV/0!</v>
      </c>
    </row>
    <row r="30" spans="1:12" ht="15.75" customHeight="1" hidden="1">
      <c r="A30" s="6" t="s">
        <v>20</v>
      </c>
      <c r="B30" s="1">
        <v>4239900</v>
      </c>
      <c r="C30" s="6"/>
      <c r="D30" s="1">
        <v>290</v>
      </c>
      <c r="E30" s="6" t="s">
        <v>33</v>
      </c>
      <c r="F30" s="6"/>
      <c r="G30" s="7" t="s">
        <v>34</v>
      </c>
      <c r="H30" s="4"/>
      <c r="I30" s="1"/>
      <c r="J30" s="1" t="e">
        <f t="shared" si="0"/>
        <v>#DIV/0!</v>
      </c>
      <c r="K30" s="1"/>
      <c r="L30" s="1" t="e">
        <f t="shared" si="2"/>
        <v>#DIV/0!</v>
      </c>
    </row>
    <row r="31" spans="1:12" ht="15.75" customHeight="1">
      <c r="A31" s="6" t="s">
        <v>20</v>
      </c>
      <c r="B31" s="1">
        <v>4239900</v>
      </c>
      <c r="C31" s="6" t="s">
        <v>41</v>
      </c>
      <c r="D31" s="1">
        <v>290</v>
      </c>
      <c r="E31" s="6" t="s">
        <v>21</v>
      </c>
      <c r="F31" s="6" t="s">
        <v>46</v>
      </c>
      <c r="G31" s="7" t="s">
        <v>21</v>
      </c>
      <c r="H31" s="4"/>
      <c r="I31" s="1"/>
      <c r="J31" s="1" t="e">
        <f t="shared" si="0"/>
        <v>#DIV/0!</v>
      </c>
      <c r="K31" s="1"/>
      <c r="L31" s="1" t="e">
        <f t="shared" si="2"/>
        <v>#DIV/0!</v>
      </c>
    </row>
    <row r="32" spans="1:12" ht="15.75" customHeight="1" hidden="1">
      <c r="A32" s="6" t="s">
        <v>20</v>
      </c>
      <c r="B32" s="1">
        <v>4239900</v>
      </c>
      <c r="C32" s="6"/>
      <c r="D32" s="1">
        <v>310</v>
      </c>
      <c r="E32" s="6" t="s">
        <v>21</v>
      </c>
      <c r="F32" s="1"/>
      <c r="G32" s="7" t="s">
        <v>21</v>
      </c>
      <c r="H32" s="4"/>
      <c r="I32" s="1"/>
      <c r="J32" s="1" t="e">
        <f t="shared" si="0"/>
        <v>#DIV/0!</v>
      </c>
      <c r="K32" s="1"/>
      <c r="L32" s="1" t="e">
        <f t="shared" si="2"/>
        <v>#DIV/0!</v>
      </c>
    </row>
    <row r="33" spans="1:12" ht="15.75" customHeight="1" hidden="1">
      <c r="A33" s="6"/>
      <c r="B33" s="1"/>
      <c r="C33" s="6"/>
      <c r="D33" s="1"/>
      <c r="E33" s="6"/>
      <c r="F33" s="1"/>
      <c r="G33" s="7"/>
      <c r="H33" s="4"/>
      <c r="I33" s="1"/>
      <c r="J33" s="1" t="e">
        <f t="shared" si="0"/>
        <v>#DIV/0!</v>
      </c>
      <c r="K33" s="1"/>
      <c r="L33" s="1" t="e">
        <f t="shared" si="2"/>
        <v>#DIV/0!</v>
      </c>
    </row>
    <row r="34" spans="1:12" ht="15.75" customHeight="1">
      <c r="A34" s="6" t="s">
        <v>20</v>
      </c>
      <c r="B34" s="1">
        <v>4239900</v>
      </c>
      <c r="C34" s="6" t="s">
        <v>41</v>
      </c>
      <c r="D34" s="1">
        <v>310</v>
      </c>
      <c r="E34" s="6" t="s">
        <v>21</v>
      </c>
      <c r="F34" s="1"/>
      <c r="G34" s="7" t="s">
        <v>21</v>
      </c>
      <c r="H34" s="4"/>
      <c r="I34" s="1"/>
      <c r="J34" s="1" t="e">
        <f t="shared" si="0"/>
        <v>#DIV/0!</v>
      </c>
      <c r="K34" s="1"/>
      <c r="L34" s="1" t="e">
        <f t="shared" si="2"/>
        <v>#DIV/0!</v>
      </c>
    </row>
    <row r="35" spans="1:12" ht="15.75" customHeight="1">
      <c r="A35" s="6" t="s">
        <v>20</v>
      </c>
      <c r="B35" s="1">
        <v>4239900</v>
      </c>
      <c r="C35" s="6" t="s">
        <v>41</v>
      </c>
      <c r="D35" s="1">
        <v>340</v>
      </c>
      <c r="E35" s="6" t="s">
        <v>21</v>
      </c>
      <c r="F35" s="1"/>
      <c r="G35" s="7" t="s">
        <v>21</v>
      </c>
      <c r="H35" s="4"/>
      <c r="I35" s="1"/>
      <c r="J35" s="1" t="e">
        <f t="shared" si="0"/>
        <v>#DIV/0!</v>
      </c>
      <c r="K35" s="1"/>
      <c r="L35" s="1" t="e">
        <f t="shared" si="2"/>
        <v>#DIV/0!</v>
      </c>
    </row>
    <row r="36" spans="1:12" ht="15.75" customHeight="1" hidden="1">
      <c r="A36" s="6" t="s">
        <v>20</v>
      </c>
      <c r="B36" s="1">
        <v>4239900</v>
      </c>
      <c r="C36" s="6" t="s">
        <v>16</v>
      </c>
      <c r="D36" s="1">
        <v>340</v>
      </c>
      <c r="E36" s="6" t="s">
        <v>33</v>
      </c>
      <c r="F36" s="1"/>
      <c r="G36" s="7" t="s">
        <v>34</v>
      </c>
      <c r="H36" s="4"/>
      <c r="I36" s="1"/>
      <c r="J36" s="1" t="e">
        <f t="shared" si="0"/>
        <v>#DIV/0!</v>
      </c>
      <c r="K36" s="1">
        <v>78345</v>
      </c>
      <c r="L36" s="1" t="e">
        <f t="shared" si="2"/>
        <v>#DIV/0!</v>
      </c>
    </row>
    <row r="37" spans="1:12" ht="15.75" customHeight="1">
      <c r="A37" s="9" t="s">
        <v>22</v>
      </c>
      <c r="B37" s="8">
        <v>4239900</v>
      </c>
      <c r="C37" s="9"/>
      <c r="D37" s="8"/>
      <c r="E37" s="9" t="s">
        <v>21</v>
      </c>
      <c r="F37" s="8"/>
      <c r="G37" s="10"/>
      <c r="H37" s="11">
        <f>H7+H11+H16+H19+H22+H23+H24+H25+H26+H29+H31+H34+H35+H28+H12</f>
        <v>0</v>
      </c>
      <c r="I37" s="11">
        <f>I7+I11+I16+I19+I22+I23+I24+I25+I26+I29+I31+I34+I35+I28+I12</f>
        <v>0</v>
      </c>
      <c r="J37" s="11" t="e">
        <f>J7+J11+J16+J19+J22+J23+J24+J25+J26+J29+J31+J34+J35+J28+J12</f>
        <v>#DIV/0!</v>
      </c>
      <c r="K37" s="11">
        <f>K7+K11+K16+K19+K22+K23+K24+K25+K26+K29+K31+K34+K35+K28+K12</f>
        <v>0</v>
      </c>
      <c r="L37" s="11" t="e">
        <f>L7+L11+L16+L19+L22+L23+L24+L25+L26+L29+L31+L34+L35+L28+L12</f>
        <v>#DIV/0!</v>
      </c>
    </row>
    <row r="38" spans="1:12" ht="15.75" customHeight="1">
      <c r="A38" s="9" t="s">
        <v>22</v>
      </c>
      <c r="B38" s="8">
        <v>4239906</v>
      </c>
      <c r="C38" s="9"/>
      <c r="D38" s="8"/>
      <c r="E38" s="9" t="s">
        <v>42</v>
      </c>
      <c r="F38" s="8"/>
      <c r="G38" s="10"/>
      <c r="H38" s="11">
        <f aca="true" t="shared" si="3" ref="H38:L39">H8+H13</f>
        <v>0</v>
      </c>
      <c r="I38" s="11">
        <f t="shared" si="3"/>
        <v>0</v>
      </c>
      <c r="J38" s="11" t="e">
        <f t="shared" si="3"/>
        <v>#DIV/0!</v>
      </c>
      <c r="K38" s="11">
        <f t="shared" si="3"/>
        <v>0</v>
      </c>
      <c r="L38" s="11" t="e">
        <f t="shared" si="3"/>
        <v>#DIV/0!</v>
      </c>
    </row>
    <row r="39" spans="1:12" ht="15.75" customHeight="1">
      <c r="A39" s="9" t="s">
        <v>22</v>
      </c>
      <c r="B39" s="8">
        <v>5205400</v>
      </c>
      <c r="C39" s="9"/>
      <c r="D39" s="8"/>
      <c r="E39" s="9" t="s">
        <v>43</v>
      </c>
      <c r="F39" s="8"/>
      <c r="G39" s="10"/>
      <c r="H39" s="11">
        <f t="shared" si="3"/>
        <v>0</v>
      </c>
      <c r="I39" s="11">
        <f t="shared" si="3"/>
        <v>0</v>
      </c>
      <c r="J39" s="11" t="e">
        <f t="shared" si="3"/>
        <v>#DIV/0!</v>
      </c>
      <c r="K39" s="11">
        <f t="shared" si="3"/>
        <v>0</v>
      </c>
      <c r="L39" s="11" t="e">
        <f t="shared" si="3"/>
        <v>#DIV/0!</v>
      </c>
    </row>
    <row r="40" spans="1:12" ht="15.75" customHeight="1">
      <c r="A40" s="9" t="s">
        <v>49</v>
      </c>
      <c r="B40" s="8"/>
      <c r="C40" s="9"/>
      <c r="D40" s="8"/>
      <c r="E40" s="9"/>
      <c r="F40" s="8"/>
      <c r="G40" s="10"/>
      <c r="H40" s="11">
        <f>H37+H38+H39</f>
        <v>0</v>
      </c>
      <c r="I40" s="11">
        <f>I37+I38+I39</f>
        <v>0</v>
      </c>
      <c r="J40" s="11" t="e">
        <f>J37+J38+J39</f>
        <v>#DIV/0!</v>
      </c>
      <c r="K40" s="11">
        <f>K37+K38+K39</f>
        <v>0</v>
      </c>
      <c r="L40" s="11" t="e">
        <f>L37+L38+L39</f>
        <v>#DIV/0!</v>
      </c>
    </row>
    <row r="42" spans="1:12" ht="12.75">
      <c r="A42" s="54" t="s">
        <v>35</v>
      </c>
      <c r="B42" s="54"/>
      <c r="C42" s="54"/>
      <c r="D42" s="54"/>
      <c r="E42" s="54"/>
      <c r="F42" s="54"/>
      <c r="G42" s="54"/>
      <c r="H42" s="54"/>
      <c r="I42" s="54" t="s">
        <v>36</v>
      </c>
      <c r="J42" s="54"/>
      <c r="K42" s="54"/>
      <c r="L42" s="54"/>
    </row>
    <row r="43" spans="1:8" ht="12.75">
      <c r="A43" s="54"/>
      <c r="B43" s="54"/>
      <c r="C43" s="54"/>
      <c r="D43" s="54"/>
      <c r="E43" s="54"/>
      <c r="F43" s="54"/>
      <c r="G43" s="54"/>
      <c r="H43" s="54"/>
    </row>
    <row r="44" spans="1:8" ht="12.75">
      <c r="A44" s="54" t="s">
        <v>39</v>
      </c>
      <c r="B44" s="54"/>
      <c r="C44" s="54"/>
      <c r="D44" s="54"/>
      <c r="E44" s="54"/>
      <c r="F44" s="54"/>
      <c r="G44" s="54"/>
      <c r="H44" s="54"/>
    </row>
  </sheetData>
  <sheetProtection/>
  <mergeCells count="12">
    <mergeCell ref="A1:L1"/>
    <mergeCell ref="A2:L2"/>
    <mergeCell ref="A3:L3"/>
    <mergeCell ref="A42:H42"/>
    <mergeCell ref="I5:J5"/>
    <mergeCell ref="K5:L5"/>
    <mergeCell ref="A5:A6"/>
    <mergeCell ref="G5:G6"/>
    <mergeCell ref="H5:H6"/>
    <mergeCell ref="A43:H43"/>
    <mergeCell ref="A44:H44"/>
    <mergeCell ref="I42:L4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25" sqref="G25"/>
    </sheetView>
  </sheetViews>
  <sheetFormatPr defaultColWidth="9.00390625" defaultRowHeight="12.75"/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2.75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2.75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2.75">
      <c r="A7" s="6" t="s">
        <v>20</v>
      </c>
      <c r="B7" s="1">
        <v>4329900</v>
      </c>
      <c r="C7" s="6" t="s">
        <v>41</v>
      </c>
      <c r="D7" s="1">
        <v>211</v>
      </c>
      <c r="E7" s="6" t="s">
        <v>21</v>
      </c>
      <c r="F7" s="1"/>
      <c r="G7" s="7" t="s">
        <v>21</v>
      </c>
      <c r="H7" s="4"/>
      <c r="I7" s="1"/>
      <c r="J7" s="1" t="e">
        <f aca="true" t="shared" si="0" ref="J7:J27">I7/H7*100</f>
        <v>#DIV/0!</v>
      </c>
      <c r="K7" s="1"/>
      <c r="L7" s="1" t="e">
        <f aca="true" t="shared" si="1" ref="L7:L14">K7/H7*100</f>
        <v>#DIV/0!</v>
      </c>
    </row>
    <row r="8" spans="1:12" ht="12.75">
      <c r="A8" s="6" t="s">
        <v>20</v>
      </c>
      <c r="B8" s="1">
        <v>4329906</v>
      </c>
      <c r="C8" s="6" t="s">
        <v>41</v>
      </c>
      <c r="D8" s="1">
        <v>211</v>
      </c>
      <c r="E8" s="6" t="s">
        <v>42</v>
      </c>
      <c r="F8" s="1" t="s">
        <v>48</v>
      </c>
      <c r="G8" s="7" t="s">
        <v>21</v>
      </c>
      <c r="H8" s="4"/>
      <c r="I8" s="1"/>
      <c r="J8" s="1" t="e">
        <f t="shared" si="0"/>
        <v>#DIV/0!</v>
      </c>
      <c r="K8" s="1"/>
      <c r="L8" s="1" t="e">
        <f t="shared" si="1"/>
        <v>#DIV/0!</v>
      </c>
    </row>
    <row r="9" spans="1:12" ht="12.75">
      <c r="A9" s="6" t="s">
        <v>20</v>
      </c>
      <c r="B9" s="1">
        <v>5205400</v>
      </c>
      <c r="C9" s="6" t="s">
        <v>41</v>
      </c>
      <c r="D9" s="1">
        <v>211</v>
      </c>
      <c r="E9" s="6" t="s">
        <v>43</v>
      </c>
      <c r="F9" s="20">
        <v>0.065</v>
      </c>
      <c r="G9" s="7" t="s">
        <v>21</v>
      </c>
      <c r="H9" s="4"/>
      <c r="I9" s="1"/>
      <c r="J9" s="1" t="e">
        <f t="shared" si="0"/>
        <v>#DIV/0!</v>
      </c>
      <c r="K9" s="1"/>
      <c r="L9" s="1" t="e">
        <f t="shared" si="1"/>
        <v>#DIV/0!</v>
      </c>
    </row>
    <row r="10" spans="1:12" ht="12.75">
      <c r="A10" s="6"/>
      <c r="B10" s="8" t="s">
        <v>22</v>
      </c>
      <c r="C10" s="9"/>
      <c r="D10" s="8"/>
      <c r="E10" s="9"/>
      <c r="F10" s="8"/>
      <c r="G10" s="10"/>
      <c r="H10" s="11">
        <f>H7+H8+H9</f>
        <v>0</v>
      </c>
      <c r="I10" s="11">
        <f>I7+I8+I9</f>
        <v>0</v>
      </c>
      <c r="J10" s="8" t="e">
        <f t="shared" si="0"/>
        <v>#DIV/0!</v>
      </c>
      <c r="K10" s="11">
        <f>K7+K8+K9</f>
        <v>0</v>
      </c>
      <c r="L10" s="8" t="e">
        <f t="shared" si="1"/>
        <v>#DIV/0!</v>
      </c>
    </row>
    <row r="11" spans="1:12" ht="12.75">
      <c r="A11" s="6" t="s">
        <v>20</v>
      </c>
      <c r="B11" s="1">
        <v>4329900</v>
      </c>
      <c r="C11" s="6" t="s">
        <v>41</v>
      </c>
      <c r="D11" s="1">
        <v>212</v>
      </c>
      <c r="E11" s="6" t="s">
        <v>21</v>
      </c>
      <c r="F11" s="1"/>
      <c r="G11" s="7" t="s">
        <v>21</v>
      </c>
      <c r="H11" s="4"/>
      <c r="I11" s="1"/>
      <c r="J11" s="1" t="e">
        <f t="shared" si="0"/>
        <v>#DIV/0!</v>
      </c>
      <c r="K11" s="1"/>
      <c r="L11" s="1" t="e">
        <f t="shared" si="1"/>
        <v>#DIV/0!</v>
      </c>
    </row>
    <row r="12" spans="1:12" ht="12.75">
      <c r="A12" s="6" t="s">
        <v>20</v>
      </c>
      <c r="B12" s="1">
        <v>4329900</v>
      </c>
      <c r="C12" s="6" t="s">
        <v>41</v>
      </c>
      <c r="D12" s="1">
        <v>213</v>
      </c>
      <c r="E12" s="6" t="s">
        <v>21</v>
      </c>
      <c r="F12" s="1"/>
      <c r="G12" s="7" t="s">
        <v>21</v>
      </c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2.75">
      <c r="A13" s="6" t="s">
        <v>20</v>
      </c>
      <c r="B13" s="1">
        <v>4329906</v>
      </c>
      <c r="C13" s="6" t="s">
        <v>41</v>
      </c>
      <c r="D13" s="1">
        <v>213</v>
      </c>
      <c r="E13" s="6" t="s">
        <v>42</v>
      </c>
      <c r="F13" s="1" t="s">
        <v>48</v>
      </c>
      <c r="G13" s="7" t="s">
        <v>21</v>
      </c>
      <c r="H13" s="4"/>
      <c r="I13" s="1"/>
      <c r="J13" s="1" t="e">
        <f t="shared" si="0"/>
        <v>#DIV/0!</v>
      </c>
      <c r="K13" s="1"/>
      <c r="L13" s="1" t="e">
        <f t="shared" si="1"/>
        <v>#DIV/0!</v>
      </c>
    </row>
    <row r="14" spans="1:12" ht="12.75">
      <c r="A14" s="6" t="s">
        <v>20</v>
      </c>
      <c r="B14" s="1">
        <v>5205400</v>
      </c>
      <c r="C14" s="6" t="s">
        <v>41</v>
      </c>
      <c r="D14" s="1">
        <v>213</v>
      </c>
      <c r="E14" s="6" t="s">
        <v>43</v>
      </c>
      <c r="F14" s="20">
        <v>0.065</v>
      </c>
      <c r="G14" s="7" t="s">
        <v>21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2.75">
      <c r="A15" s="6"/>
      <c r="B15" s="8" t="s">
        <v>22</v>
      </c>
      <c r="C15" s="9"/>
      <c r="D15" s="8"/>
      <c r="E15" s="9"/>
      <c r="F15" s="8"/>
      <c r="G15" s="10"/>
      <c r="H15" s="11">
        <f>H12+H13+H14</f>
        <v>0</v>
      </c>
      <c r="I15" s="11">
        <f>I12+I13+I14</f>
        <v>0</v>
      </c>
      <c r="J15" s="11" t="e">
        <f>J12+J13+J14</f>
        <v>#DIV/0!</v>
      </c>
      <c r="K15" s="11">
        <f>K12+K13+K14</f>
        <v>0</v>
      </c>
      <c r="L15" s="11" t="e">
        <f>L12+L13+L14</f>
        <v>#DIV/0!</v>
      </c>
    </row>
    <row r="16" spans="1:12" ht="12.75">
      <c r="A16" s="6" t="s">
        <v>20</v>
      </c>
      <c r="B16" s="1">
        <v>4329900</v>
      </c>
      <c r="C16" s="6" t="s">
        <v>41</v>
      </c>
      <c r="D16" s="1">
        <v>221</v>
      </c>
      <c r="E16" s="6" t="s">
        <v>21</v>
      </c>
      <c r="F16" s="1"/>
      <c r="G16" s="7" t="s">
        <v>21</v>
      </c>
      <c r="H16" s="4"/>
      <c r="I16" s="1"/>
      <c r="J16" s="1" t="e">
        <f t="shared" si="0"/>
        <v>#DIV/0!</v>
      </c>
      <c r="K16" s="1"/>
      <c r="L16" s="1" t="e">
        <f>K16/H16*100</f>
        <v>#DIV/0!</v>
      </c>
    </row>
    <row r="17" spans="1:12" ht="12.75">
      <c r="A17" s="6" t="s">
        <v>20</v>
      </c>
      <c r="B17" s="1">
        <v>4329900</v>
      </c>
      <c r="C17" s="6" t="s">
        <v>41</v>
      </c>
      <c r="D17" s="1">
        <v>222</v>
      </c>
      <c r="E17" s="6" t="s">
        <v>21</v>
      </c>
      <c r="F17" s="1"/>
      <c r="G17" s="7" t="s">
        <v>21</v>
      </c>
      <c r="H17" s="4"/>
      <c r="I17" s="1"/>
      <c r="J17" s="1" t="e">
        <f t="shared" si="0"/>
        <v>#DIV/0!</v>
      </c>
      <c r="K17" s="1"/>
      <c r="L17" s="1" t="e">
        <f aca="true" t="shared" si="2" ref="L17:L27">K17/H17*100</f>
        <v>#DIV/0!</v>
      </c>
    </row>
    <row r="18" spans="1:12" ht="12.75">
      <c r="A18" s="6" t="s">
        <v>20</v>
      </c>
      <c r="B18" s="1">
        <v>4329900</v>
      </c>
      <c r="C18" s="6" t="s">
        <v>41</v>
      </c>
      <c r="D18" s="1">
        <v>223</v>
      </c>
      <c r="E18" s="6" t="s">
        <v>21</v>
      </c>
      <c r="F18" s="6" t="s">
        <v>16</v>
      </c>
      <c r="G18" s="7" t="s">
        <v>21</v>
      </c>
      <c r="H18" s="4"/>
      <c r="I18" s="1"/>
      <c r="J18" s="1" t="e">
        <f t="shared" si="0"/>
        <v>#DIV/0!</v>
      </c>
      <c r="K18" s="1"/>
      <c r="L18" s="1" t="e">
        <f t="shared" si="2"/>
        <v>#DIV/0!</v>
      </c>
    </row>
    <row r="19" spans="1:12" ht="12.75">
      <c r="A19" s="6" t="s">
        <v>20</v>
      </c>
      <c r="B19" s="1">
        <v>4329900</v>
      </c>
      <c r="C19" s="6" t="s">
        <v>41</v>
      </c>
      <c r="D19" s="1">
        <v>223</v>
      </c>
      <c r="E19" s="6" t="s">
        <v>21</v>
      </c>
      <c r="F19" s="6" t="s">
        <v>17</v>
      </c>
      <c r="G19" s="7" t="s">
        <v>21</v>
      </c>
      <c r="H19" s="4"/>
      <c r="I19" s="1"/>
      <c r="J19" s="1" t="e">
        <f t="shared" si="0"/>
        <v>#DIV/0!</v>
      </c>
      <c r="K19" s="1"/>
      <c r="L19" s="1" t="e">
        <f t="shared" si="2"/>
        <v>#DIV/0!</v>
      </c>
    </row>
    <row r="20" spans="1:12" ht="12.75">
      <c r="A20" s="6" t="s">
        <v>20</v>
      </c>
      <c r="B20" s="1">
        <v>4329900</v>
      </c>
      <c r="C20" s="6" t="s">
        <v>41</v>
      </c>
      <c r="D20" s="1">
        <v>223</v>
      </c>
      <c r="E20" s="6" t="s">
        <v>21</v>
      </c>
      <c r="F20" s="6" t="s">
        <v>18</v>
      </c>
      <c r="G20" s="7" t="s">
        <v>21</v>
      </c>
      <c r="H20" s="4"/>
      <c r="I20" s="1"/>
      <c r="J20" s="1" t="e">
        <f t="shared" si="0"/>
        <v>#DIV/0!</v>
      </c>
      <c r="K20" s="1"/>
      <c r="L20" s="1" t="e">
        <f t="shared" si="2"/>
        <v>#DIV/0!</v>
      </c>
    </row>
    <row r="21" spans="1:12" ht="12.75">
      <c r="A21" s="6" t="s">
        <v>20</v>
      </c>
      <c r="B21" s="1">
        <v>4329900</v>
      </c>
      <c r="C21" s="6" t="s">
        <v>41</v>
      </c>
      <c r="D21" s="1">
        <v>225</v>
      </c>
      <c r="E21" s="6" t="s">
        <v>21</v>
      </c>
      <c r="F21" s="1"/>
      <c r="G21" s="7" t="s">
        <v>21</v>
      </c>
      <c r="H21" s="4"/>
      <c r="I21" s="1"/>
      <c r="J21" s="1" t="e">
        <f t="shared" si="0"/>
        <v>#DIV/0!</v>
      </c>
      <c r="K21" s="1"/>
      <c r="L21" s="1" t="e">
        <f t="shared" si="2"/>
        <v>#DIV/0!</v>
      </c>
    </row>
    <row r="22" spans="1:12" ht="12.75">
      <c r="A22" s="6" t="s">
        <v>20</v>
      </c>
      <c r="B22" s="1">
        <v>4329900</v>
      </c>
      <c r="C22" s="6" t="s">
        <v>41</v>
      </c>
      <c r="D22" s="1">
        <v>226</v>
      </c>
      <c r="E22" s="6" t="s">
        <v>21</v>
      </c>
      <c r="F22" s="6"/>
      <c r="G22" s="7" t="s">
        <v>21</v>
      </c>
      <c r="H22" s="4"/>
      <c r="I22" s="1"/>
      <c r="J22" s="1" t="e">
        <f t="shared" si="0"/>
        <v>#DIV/0!</v>
      </c>
      <c r="K22" s="1"/>
      <c r="L22" s="1" t="e">
        <f t="shared" si="2"/>
        <v>#DIV/0!</v>
      </c>
    </row>
    <row r="23" spans="1:12" ht="12.75">
      <c r="A23" s="6" t="s">
        <v>20</v>
      </c>
      <c r="B23" s="1">
        <v>4329900</v>
      </c>
      <c r="C23" s="6" t="s">
        <v>41</v>
      </c>
      <c r="D23" s="1">
        <v>290</v>
      </c>
      <c r="E23" s="6" t="s">
        <v>21</v>
      </c>
      <c r="F23" s="6"/>
      <c r="G23" s="7" t="s">
        <v>21</v>
      </c>
      <c r="H23" s="4"/>
      <c r="I23" s="1"/>
      <c r="J23" s="1" t="e">
        <f t="shared" si="0"/>
        <v>#DIV/0!</v>
      </c>
      <c r="K23" s="1"/>
      <c r="L23" s="1" t="e">
        <f t="shared" si="2"/>
        <v>#DIV/0!</v>
      </c>
    </row>
    <row r="24" spans="1:12" ht="12.75">
      <c r="A24" s="6" t="s">
        <v>20</v>
      </c>
      <c r="B24" s="1">
        <v>4329900</v>
      </c>
      <c r="C24" s="6" t="s">
        <v>41</v>
      </c>
      <c r="D24" s="1">
        <v>290</v>
      </c>
      <c r="E24" s="6" t="s">
        <v>21</v>
      </c>
      <c r="F24" s="6" t="s">
        <v>47</v>
      </c>
      <c r="G24" s="7" t="s">
        <v>21</v>
      </c>
      <c r="H24" s="4"/>
      <c r="I24" s="1"/>
      <c r="J24" s="1" t="e">
        <f t="shared" si="0"/>
        <v>#DIV/0!</v>
      </c>
      <c r="K24" s="1"/>
      <c r="L24" s="1" t="e">
        <f t="shared" si="2"/>
        <v>#DIV/0!</v>
      </c>
    </row>
    <row r="25" spans="1:12" ht="12.75">
      <c r="A25" s="6" t="s">
        <v>20</v>
      </c>
      <c r="B25" s="1">
        <v>4329900</v>
      </c>
      <c r="C25" s="6" t="s">
        <v>41</v>
      </c>
      <c r="D25" s="1">
        <v>290</v>
      </c>
      <c r="E25" s="6" t="s">
        <v>21</v>
      </c>
      <c r="F25" s="6" t="s">
        <v>46</v>
      </c>
      <c r="G25" s="7" t="s">
        <v>21</v>
      </c>
      <c r="H25" s="4"/>
      <c r="I25" s="1"/>
      <c r="J25" s="1" t="e">
        <f t="shared" si="0"/>
        <v>#DIV/0!</v>
      </c>
      <c r="K25" s="1"/>
      <c r="L25" s="1" t="e">
        <f t="shared" si="2"/>
        <v>#DIV/0!</v>
      </c>
    </row>
    <row r="26" spans="1:12" ht="12.75">
      <c r="A26" s="6" t="s">
        <v>20</v>
      </c>
      <c r="B26" s="1">
        <v>4329900</v>
      </c>
      <c r="C26" s="6" t="s">
        <v>41</v>
      </c>
      <c r="D26" s="1">
        <v>310</v>
      </c>
      <c r="E26" s="6" t="s">
        <v>21</v>
      </c>
      <c r="F26" s="1"/>
      <c r="G26" s="7" t="s">
        <v>21</v>
      </c>
      <c r="H26" s="4"/>
      <c r="I26" s="1"/>
      <c r="J26" s="1" t="e">
        <f t="shared" si="0"/>
        <v>#DIV/0!</v>
      </c>
      <c r="K26" s="1"/>
      <c r="L26" s="1" t="e">
        <f t="shared" si="2"/>
        <v>#DIV/0!</v>
      </c>
    </row>
    <row r="27" spans="1:12" ht="12.75">
      <c r="A27" s="6" t="s">
        <v>20</v>
      </c>
      <c r="B27" s="1">
        <v>4329900</v>
      </c>
      <c r="C27" s="6" t="s">
        <v>41</v>
      </c>
      <c r="D27" s="1">
        <v>340</v>
      </c>
      <c r="E27" s="6" t="s">
        <v>21</v>
      </c>
      <c r="F27" s="1"/>
      <c r="G27" s="7" t="s">
        <v>21</v>
      </c>
      <c r="H27" s="4"/>
      <c r="I27" s="1"/>
      <c r="J27" s="1" t="e">
        <f t="shared" si="0"/>
        <v>#DIV/0!</v>
      </c>
      <c r="K27" s="1"/>
      <c r="L27" s="1" t="e">
        <f t="shared" si="2"/>
        <v>#DIV/0!</v>
      </c>
    </row>
    <row r="28" spans="1:12" ht="12.75">
      <c r="A28" s="9" t="s">
        <v>22</v>
      </c>
      <c r="B28" s="8">
        <v>4329900</v>
      </c>
      <c r="C28" s="9"/>
      <c r="D28" s="8"/>
      <c r="E28" s="9" t="s">
        <v>21</v>
      </c>
      <c r="F28" s="8"/>
      <c r="G28" s="10"/>
      <c r="H28" s="11">
        <f>H7+H11+H16+H17+H18+H19+H20+H21+H22+H24+H25+H26+H27+H23+H12</f>
        <v>0</v>
      </c>
      <c r="I28" s="11">
        <f>I7+I11+I16+I17+I18+I19+I20+I21+I22+I24+I25+I26+I27+I23+I12</f>
        <v>0</v>
      </c>
      <c r="J28" s="11" t="e">
        <f>J7+J11+J16+J17+J18+J19+J20+J21+J22+J24+J25+J26+J27+J23+J12</f>
        <v>#DIV/0!</v>
      </c>
      <c r="K28" s="11">
        <f>K7+K11+K16+K17+K18+K19+K20+K21+K22+K24+K25+K26+K27+K23+K12</f>
        <v>0</v>
      </c>
      <c r="L28" s="11" t="e">
        <f>L7+L11+L16+L17+L18+L19+L20+L21+L22+L24+L25+L26+L27+L23+L12</f>
        <v>#DIV/0!</v>
      </c>
    </row>
    <row r="29" spans="1:12" ht="12.75">
      <c r="A29" s="9" t="s">
        <v>22</v>
      </c>
      <c r="B29" s="8">
        <v>4329906</v>
      </c>
      <c r="C29" s="9"/>
      <c r="D29" s="8"/>
      <c r="E29" s="9" t="s">
        <v>42</v>
      </c>
      <c r="F29" s="8"/>
      <c r="G29" s="10"/>
      <c r="H29" s="11">
        <f aca="true" t="shared" si="3" ref="H29:L30">H8+H13</f>
        <v>0</v>
      </c>
      <c r="I29" s="11">
        <f t="shared" si="3"/>
        <v>0</v>
      </c>
      <c r="J29" s="11" t="e">
        <f t="shared" si="3"/>
        <v>#DIV/0!</v>
      </c>
      <c r="K29" s="11">
        <f t="shared" si="3"/>
        <v>0</v>
      </c>
      <c r="L29" s="11" t="e">
        <f t="shared" si="3"/>
        <v>#DIV/0!</v>
      </c>
    </row>
    <row r="30" spans="1:12" ht="12.75">
      <c r="A30" s="9" t="s">
        <v>22</v>
      </c>
      <c r="B30" s="8">
        <v>5205400</v>
      </c>
      <c r="C30" s="9"/>
      <c r="D30" s="8"/>
      <c r="E30" s="9" t="s">
        <v>43</v>
      </c>
      <c r="F30" s="8"/>
      <c r="G30" s="10"/>
      <c r="H30" s="11">
        <f t="shared" si="3"/>
        <v>0</v>
      </c>
      <c r="I30" s="11">
        <f t="shared" si="3"/>
        <v>0</v>
      </c>
      <c r="J30" s="11" t="e">
        <f t="shared" si="3"/>
        <v>#DIV/0!</v>
      </c>
      <c r="K30" s="11">
        <f t="shared" si="3"/>
        <v>0</v>
      </c>
      <c r="L30" s="11" t="e">
        <f t="shared" si="3"/>
        <v>#DIV/0!</v>
      </c>
    </row>
    <row r="31" spans="1:12" ht="12.75">
      <c r="A31" s="9" t="s">
        <v>49</v>
      </c>
      <c r="B31" s="8"/>
      <c r="D31" s="8"/>
      <c r="E31" s="9"/>
      <c r="F31" s="8"/>
      <c r="G31" s="10"/>
      <c r="H31" s="11">
        <f>H28+H29+H30</f>
        <v>0</v>
      </c>
      <c r="I31" s="11">
        <f>I28+I29+I30</f>
        <v>0</v>
      </c>
      <c r="J31" s="11" t="e">
        <f>J28+J29+J30</f>
        <v>#DIV/0!</v>
      </c>
      <c r="K31" s="11">
        <f>K28+K29+K30</f>
        <v>0</v>
      </c>
      <c r="L31" s="11" t="e">
        <f>L28+L29+L30</f>
        <v>#DIV/0!</v>
      </c>
    </row>
    <row r="32" ht="12.75">
      <c r="C32" s="33"/>
    </row>
    <row r="33" spans="1:12" ht="12.75">
      <c r="A33" s="33" t="s">
        <v>35</v>
      </c>
      <c r="B33" s="33"/>
      <c r="C33" s="33"/>
      <c r="D33" s="33"/>
      <c r="E33" s="33"/>
      <c r="F33" s="33"/>
      <c r="G33" s="33"/>
      <c r="H33" s="33"/>
      <c r="I33" s="54" t="s">
        <v>36</v>
      </c>
      <c r="J33" s="54"/>
      <c r="K33" s="54"/>
      <c r="L33" s="54"/>
    </row>
    <row r="34" spans="1:8" ht="12.75">
      <c r="A34" s="33"/>
      <c r="B34" s="33"/>
      <c r="C34" s="33"/>
      <c r="D34" s="33"/>
      <c r="E34" s="33"/>
      <c r="F34" s="33"/>
      <c r="G34" s="33"/>
      <c r="H34" s="33"/>
    </row>
    <row r="35" spans="1:8" ht="12.75">
      <c r="A35" s="33" t="s">
        <v>39</v>
      </c>
      <c r="B35" s="33"/>
      <c r="D35" s="33"/>
      <c r="E35" s="33"/>
      <c r="F35" s="33"/>
      <c r="G35" s="33"/>
      <c r="H35" s="33"/>
    </row>
  </sheetData>
  <sheetProtection/>
  <mergeCells count="9">
    <mergeCell ref="I33:L33"/>
    <mergeCell ref="A1:L1"/>
    <mergeCell ref="A2:L2"/>
    <mergeCell ref="A3:L3"/>
    <mergeCell ref="A5:A6"/>
    <mergeCell ref="G5:G6"/>
    <mergeCell ref="H5:H6"/>
    <mergeCell ref="I5:J5"/>
    <mergeCell ref="K5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M47"/>
  <sheetViews>
    <sheetView zoomScalePageLayoutView="0" workbookViewId="0" topLeftCell="A3">
      <selection activeCell="N44" sqref="N44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6.7539062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4.25" customHeight="1"/>
    <row r="5" spans="1:12" ht="33.75" customHeight="1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5.75" customHeight="1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20</v>
      </c>
      <c r="B7" s="1">
        <v>4339901</v>
      </c>
      <c r="C7" s="6" t="s">
        <v>50</v>
      </c>
      <c r="D7" s="1">
        <v>211</v>
      </c>
      <c r="E7" s="1">
        <v>321</v>
      </c>
      <c r="F7" s="1"/>
      <c r="G7" s="7" t="s">
        <v>21</v>
      </c>
      <c r="H7" s="4"/>
      <c r="I7" s="1"/>
      <c r="J7" s="1" t="e">
        <f aca="true" t="shared" si="0" ref="J7:J32">I7/H7*100</f>
        <v>#DIV/0!</v>
      </c>
      <c r="K7" s="1"/>
      <c r="L7" s="1" t="e">
        <f>K7/H7</f>
        <v>#DIV/0!</v>
      </c>
    </row>
    <row r="8" spans="1:12" ht="15.75" customHeight="1">
      <c r="A8" s="6" t="s">
        <v>20</v>
      </c>
      <c r="B8" s="1">
        <v>4339901</v>
      </c>
      <c r="C8" s="6" t="s">
        <v>51</v>
      </c>
      <c r="D8" s="1">
        <v>212</v>
      </c>
      <c r="E8" s="1">
        <v>321</v>
      </c>
      <c r="F8" s="1"/>
      <c r="G8" s="7" t="s">
        <v>21</v>
      </c>
      <c r="H8" s="4"/>
      <c r="I8" s="1"/>
      <c r="J8" s="1" t="e">
        <f t="shared" si="0"/>
        <v>#DIV/0!</v>
      </c>
      <c r="K8" s="1"/>
      <c r="L8" s="1" t="e">
        <f>K8/H8</f>
        <v>#DIV/0!</v>
      </c>
    </row>
    <row r="9" spans="1:12" ht="15.75" customHeight="1">
      <c r="A9" s="6" t="s">
        <v>20</v>
      </c>
      <c r="B9" s="1">
        <v>4339901</v>
      </c>
      <c r="C9" s="6" t="s">
        <v>50</v>
      </c>
      <c r="D9" s="1">
        <v>213</v>
      </c>
      <c r="E9" s="1">
        <v>321</v>
      </c>
      <c r="F9" s="1"/>
      <c r="G9" s="7" t="s">
        <v>21</v>
      </c>
      <c r="H9" s="4"/>
      <c r="I9" s="1"/>
      <c r="J9" s="1" t="e">
        <f t="shared" si="0"/>
        <v>#DIV/0!</v>
      </c>
      <c r="K9" s="1"/>
      <c r="L9" s="1" t="e">
        <f>K9/H9</f>
        <v>#DIV/0!</v>
      </c>
    </row>
    <row r="10" spans="1:12" ht="15.75" customHeight="1">
      <c r="A10" s="6" t="s">
        <v>20</v>
      </c>
      <c r="B10" s="1">
        <v>4339901</v>
      </c>
      <c r="C10" s="6" t="s">
        <v>52</v>
      </c>
      <c r="D10" s="1">
        <v>221</v>
      </c>
      <c r="E10" s="1">
        <v>321</v>
      </c>
      <c r="F10" s="1"/>
      <c r="G10" s="7" t="s">
        <v>21</v>
      </c>
      <c r="H10" s="4"/>
      <c r="I10" s="1"/>
      <c r="J10" s="1" t="e">
        <f t="shared" si="0"/>
        <v>#DIV/0!</v>
      </c>
      <c r="K10" s="1"/>
      <c r="L10" s="1" t="e">
        <f>K10/H10</f>
        <v>#DIV/0!</v>
      </c>
    </row>
    <row r="11" spans="1:12" ht="15.75" customHeight="1">
      <c r="A11" s="6" t="s">
        <v>20</v>
      </c>
      <c r="B11" s="1">
        <v>4339901</v>
      </c>
      <c r="C11" s="6" t="s">
        <v>52</v>
      </c>
      <c r="D11" s="1">
        <v>222</v>
      </c>
      <c r="E11" s="1">
        <v>321</v>
      </c>
      <c r="F11" s="1"/>
      <c r="G11" s="7" t="s">
        <v>21</v>
      </c>
      <c r="H11" s="4"/>
      <c r="I11" s="1"/>
      <c r="J11" s="1" t="e">
        <f t="shared" si="0"/>
        <v>#DIV/0!</v>
      </c>
      <c r="K11" s="1"/>
      <c r="L11" s="1" t="e">
        <f aca="true" t="shared" si="1" ref="L11:L32">K11/H11*100</f>
        <v>#DIV/0!</v>
      </c>
    </row>
    <row r="12" spans="1:12" ht="15.75" customHeight="1">
      <c r="A12" s="6" t="s">
        <v>20</v>
      </c>
      <c r="B12" s="1">
        <v>4339901</v>
      </c>
      <c r="C12" s="6" t="s">
        <v>52</v>
      </c>
      <c r="D12" s="1">
        <v>223</v>
      </c>
      <c r="E12" s="1">
        <v>321</v>
      </c>
      <c r="F12" s="6" t="s">
        <v>16</v>
      </c>
      <c r="G12" s="7" t="s">
        <v>21</v>
      </c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5.75" customHeight="1">
      <c r="A13" s="6" t="s">
        <v>20</v>
      </c>
      <c r="B13" s="1">
        <v>4339901</v>
      </c>
      <c r="C13" s="6" t="s">
        <v>52</v>
      </c>
      <c r="D13" s="1">
        <v>223</v>
      </c>
      <c r="E13" s="1">
        <v>321</v>
      </c>
      <c r="F13" s="6" t="s">
        <v>17</v>
      </c>
      <c r="G13" s="7" t="s">
        <v>21</v>
      </c>
      <c r="H13" s="4"/>
      <c r="I13" s="1"/>
      <c r="J13" s="1" t="e">
        <f t="shared" si="0"/>
        <v>#DIV/0!</v>
      </c>
      <c r="K13" s="1"/>
      <c r="L13" s="1" t="e">
        <f t="shared" si="1"/>
        <v>#DIV/0!</v>
      </c>
    </row>
    <row r="14" spans="1:12" ht="15.75" customHeight="1">
      <c r="A14" s="6" t="s">
        <v>20</v>
      </c>
      <c r="B14" s="1">
        <v>4339901</v>
      </c>
      <c r="C14" s="6" t="s">
        <v>52</v>
      </c>
      <c r="D14" s="1">
        <v>223</v>
      </c>
      <c r="E14" s="1">
        <v>321</v>
      </c>
      <c r="F14" s="6" t="s">
        <v>18</v>
      </c>
      <c r="G14" s="7" t="s">
        <v>21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5.75" customHeight="1">
      <c r="A15" s="6" t="s">
        <v>20</v>
      </c>
      <c r="B15" s="1">
        <v>4339901</v>
      </c>
      <c r="C15" s="6" t="s">
        <v>52</v>
      </c>
      <c r="D15" s="1">
        <v>225</v>
      </c>
      <c r="E15" s="1">
        <v>321</v>
      </c>
      <c r="F15" s="1"/>
      <c r="G15" s="7" t="s">
        <v>21</v>
      </c>
      <c r="H15" s="4"/>
      <c r="I15" s="1"/>
      <c r="J15" s="1" t="e">
        <f t="shared" si="0"/>
        <v>#DIV/0!</v>
      </c>
      <c r="K15" s="1"/>
      <c r="L15" s="1" t="e">
        <f t="shared" si="1"/>
        <v>#DIV/0!</v>
      </c>
    </row>
    <row r="16" spans="1:12" ht="15.75" customHeight="1">
      <c r="A16" s="6" t="s">
        <v>20</v>
      </c>
      <c r="B16" s="1">
        <v>4339901</v>
      </c>
      <c r="C16" s="6" t="s">
        <v>52</v>
      </c>
      <c r="D16" s="1">
        <v>226</v>
      </c>
      <c r="E16" s="1">
        <v>321</v>
      </c>
      <c r="F16" s="6"/>
      <c r="G16" s="7" t="s">
        <v>21</v>
      </c>
      <c r="H16" s="4"/>
      <c r="I16" s="1"/>
      <c r="J16" s="1" t="e">
        <f t="shared" si="0"/>
        <v>#DIV/0!</v>
      </c>
      <c r="K16" s="1"/>
      <c r="L16" s="1" t="e">
        <f t="shared" si="1"/>
        <v>#DIV/0!</v>
      </c>
    </row>
    <row r="17" spans="1:12" ht="15.75" customHeight="1">
      <c r="A17" s="6" t="s">
        <v>20</v>
      </c>
      <c r="B17" s="1">
        <v>4339901</v>
      </c>
      <c r="C17" s="6" t="s">
        <v>52</v>
      </c>
      <c r="D17" s="1">
        <v>290</v>
      </c>
      <c r="E17" s="1">
        <v>321</v>
      </c>
      <c r="F17" s="6"/>
      <c r="G17" s="7" t="s">
        <v>21</v>
      </c>
      <c r="H17" s="4"/>
      <c r="I17" s="1"/>
      <c r="J17" s="1" t="e">
        <f t="shared" si="0"/>
        <v>#DIV/0!</v>
      </c>
      <c r="K17" s="1"/>
      <c r="L17" s="1" t="e">
        <f t="shared" si="1"/>
        <v>#DIV/0!</v>
      </c>
    </row>
    <row r="18" spans="1:12" ht="15.75" customHeight="1">
      <c r="A18" s="6" t="s">
        <v>20</v>
      </c>
      <c r="B18" s="1">
        <v>4339901</v>
      </c>
      <c r="C18" s="6" t="s">
        <v>52</v>
      </c>
      <c r="D18" s="1">
        <v>310</v>
      </c>
      <c r="E18" s="1">
        <v>321</v>
      </c>
      <c r="F18" s="6" t="s">
        <v>53</v>
      </c>
      <c r="G18" s="7" t="s">
        <v>21</v>
      </c>
      <c r="H18" s="4"/>
      <c r="I18" s="1"/>
      <c r="J18" s="1" t="e">
        <f t="shared" si="0"/>
        <v>#DIV/0!</v>
      </c>
      <c r="K18" s="1"/>
      <c r="L18" s="1" t="e">
        <f t="shared" si="1"/>
        <v>#DIV/0!</v>
      </c>
    </row>
    <row r="19" spans="1:12" ht="15.75" customHeight="1">
      <c r="A19" s="6" t="s">
        <v>20</v>
      </c>
      <c r="B19" s="1">
        <v>4339901</v>
      </c>
      <c r="C19" s="6" t="s">
        <v>52</v>
      </c>
      <c r="D19" s="1">
        <v>310</v>
      </c>
      <c r="E19" s="1">
        <v>321</v>
      </c>
      <c r="F19" s="6" t="s">
        <v>54</v>
      </c>
      <c r="G19" s="7" t="s">
        <v>21</v>
      </c>
      <c r="H19" s="4"/>
      <c r="I19" s="1"/>
      <c r="J19" s="1" t="e">
        <f t="shared" si="0"/>
        <v>#DIV/0!</v>
      </c>
      <c r="K19" s="1"/>
      <c r="L19" s="1" t="e">
        <f t="shared" si="1"/>
        <v>#DIV/0!</v>
      </c>
    </row>
    <row r="20" spans="1:12" ht="15.75" customHeight="1">
      <c r="A20" s="6" t="s">
        <v>20</v>
      </c>
      <c r="B20" s="1">
        <v>4339901</v>
      </c>
      <c r="C20" s="6" t="s">
        <v>55</v>
      </c>
      <c r="D20" s="1">
        <v>310</v>
      </c>
      <c r="E20" s="1">
        <v>321</v>
      </c>
      <c r="F20" s="6" t="s">
        <v>53</v>
      </c>
      <c r="G20" s="7" t="s">
        <v>21</v>
      </c>
      <c r="H20" s="4"/>
      <c r="I20" s="1"/>
      <c r="J20" s="1" t="e">
        <f t="shared" si="0"/>
        <v>#DIV/0!</v>
      </c>
      <c r="K20" s="1"/>
      <c r="L20" s="1" t="e">
        <f t="shared" si="1"/>
        <v>#DIV/0!</v>
      </c>
    </row>
    <row r="21" spans="1:12" ht="15.75" customHeight="1">
      <c r="A21" s="6" t="s">
        <v>20</v>
      </c>
      <c r="B21" s="1">
        <v>4339901</v>
      </c>
      <c r="C21" s="6" t="s">
        <v>52</v>
      </c>
      <c r="D21" s="1">
        <v>340</v>
      </c>
      <c r="E21" s="1">
        <v>321</v>
      </c>
      <c r="F21" s="1"/>
      <c r="G21" s="7" t="s">
        <v>21</v>
      </c>
      <c r="H21" s="4"/>
      <c r="I21" s="1"/>
      <c r="J21" s="1" t="e">
        <f t="shared" si="0"/>
        <v>#DIV/0!</v>
      </c>
      <c r="K21" s="1"/>
      <c r="L21" s="1" t="e">
        <f t="shared" si="1"/>
        <v>#DIV/0!</v>
      </c>
    </row>
    <row r="22" spans="1:12" ht="15.75" customHeight="1">
      <c r="A22" s="6" t="s">
        <v>20</v>
      </c>
      <c r="B22" s="1">
        <v>4339901</v>
      </c>
      <c r="C22" s="6" t="s">
        <v>52</v>
      </c>
      <c r="D22" s="1">
        <v>340</v>
      </c>
      <c r="E22" s="1">
        <v>321</v>
      </c>
      <c r="F22" s="1">
        <v>341</v>
      </c>
      <c r="G22" s="7" t="s">
        <v>21</v>
      </c>
      <c r="H22" s="4"/>
      <c r="I22" s="1"/>
      <c r="J22" s="1" t="e">
        <f t="shared" si="0"/>
        <v>#DIV/0!</v>
      </c>
      <c r="K22" s="1"/>
      <c r="L22" s="1" t="e">
        <f t="shared" si="1"/>
        <v>#DIV/0!</v>
      </c>
    </row>
    <row r="23" spans="1:12" ht="15.75" customHeight="1">
      <c r="A23" s="6" t="s">
        <v>20</v>
      </c>
      <c r="B23" s="1">
        <v>4339901</v>
      </c>
      <c r="C23" s="6" t="s">
        <v>52</v>
      </c>
      <c r="D23" s="1">
        <v>340</v>
      </c>
      <c r="E23" s="1">
        <v>321</v>
      </c>
      <c r="F23" s="1">
        <v>342</v>
      </c>
      <c r="G23" s="7" t="s">
        <v>21</v>
      </c>
      <c r="H23" s="4"/>
      <c r="I23" s="1"/>
      <c r="J23" s="1" t="e">
        <f t="shared" si="0"/>
        <v>#DIV/0!</v>
      </c>
      <c r="K23" s="1"/>
      <c r="L23" s="1" t="e">
        <f t="shared" si="1"/>
        <v>#DIV/0!</v>
      </c>
    </row>
    <row r="24" spans="1:12" ht="15.75" customHeight="1">
      <c r="A24" s="9" t="s">
        <v>22</v>
      </c>
      <c r="B24" s="8">
        <v>4339901</v>
      </c>
      <c r="C24" s="9"/>
      <c r="D24" s="8"/>
      <c r="E24" s="8">
        <v>321</v>
      </c>
      <c r="F24" s="8"/>
      <c r="G24" s="7" t="s">
        <v>21</v>
      </c>
      <c r="H24" s="11">
        <f>H7+H8+H9+H10+H11+H12+H13+H14+H15+H16+H18+H21+H23</f>
        <v>0</v>
      </c>
      <c r="I24" s="11">
        <f>I7+I8+I9+I10+I11+I12+I13+I14+I15+I16+I18+I21+I23</f>
        <v>0</v>
      </c>
      <c r="J24" s="11" t="e">
        <f>J7+J8+J9+J10+J11+J12+J13+J14+J15+J16+J18+J21+J23</f>
        <v>#DIV/0!</v>
      </c>
      <c r="K24" s="11">
        <f>K7+K8+K9+K10+K11+K12+K13+K14+K15+K16+K18+K21+K23</f>
        <v>0</v>
      </c>
      <c r="L24" s="11" t="e">
        <f>L7+L8+L9+L10+L11+L12+L13+L14+L15+L16+L18+L21+L23</f>
        <v>#DIV/0!</v>
      </c>
    </row>
    <row r="25" spans="1:12" ht="15.75" customHeight="1">
      <c r="A25" s="6" t="s">
        <v>20</v>
      </c>
      <c r="B25" s="1">
        <v>4339902</v>
      </c>
      <c r="C25" s="6" t="s">
        <v>44</v>
      </c>
      <c r="D25" s="1">
        <v>290</v>
      </c>
      <c r="E25" s="6" t="s">
        <v>21</v>
      </c>
      <c r="F25" s="6"/>
      <c r="G25" s="7" t="s">
        <v>21</v>
      </c>
      <c r="H25" s="11"/>
      <c r="I25" s="8"/>
      <c r="J25" s="8" t="e">
        <f t="shared" si="0"/>
        <v>#DIV/0!</v>
      </c>
      <c r="K25" s="8"/>
      <c r="L25" s="8" t="e">
        <f t="shared" si="1"/>
        <v>#DIV/0!</v>
      </c>
    </row>
    <row r="26" spans="1:12" ht="15.75" customHeight="1">
      <c r="A26" s="6" t="s">
        <v>20</v>
      </c>
      <c r="B26" s="1">
        <v>4339902</v>
      </c>
      <c r="C26" s="6" t="s">
        <v>45</v>
      </c>
      <c r="D26" s="1">
        <v>290</v>
      </c>
      <c r="E26" s="6" t="s">
        <v>21</v>
      </c>
      <c r="F26" s="6"/>
      <c r="G26" s="7" t="s">
        <v>21</v>
      </c>
      <c r="H26" s="11"/>
      <c r="I26" s="8"/>
      <c r="J26" s="8" t="e">
        <f t="shared" si="0"/>
        <v>#DIV/0!</v>
      </c>
      <c r="K26" s="8"/>
      <c r="L26" s="8" t="e">
        <f t="shared" si="1"/>
        <v>#DIV/0!</v>
      </c>
    </row>
    <row r="27" spans="1:12" ht="15.75" customHeight="1">
      <c r="A27" s="9" t="s">
        <v>22</v>
      </c>
      <c r="B27" s="8">
        <v>4339902</v>
      </c>
      <c r="C27" s="6"/>
      <c r="D27" s="1"/>
      <c r="E27" s="6"/>
      <c r="F27" s="6"/>
      <c r="G27" s="7"/>
      <c r="H27" s="11">
        <f>H25+H26</f>
        <v>0</v>
      </c>
      <c r="I27" s="11">
        <f>I25+I26</f>
        <v>0</v>
      </c>
      <c r="J27" s="11" t="e">
        <f>J25+J26</f>
        <v>#DIV/0!</v>
      </c>
      <c r="K27" s="11">
        <f>K25+K26</f>
        <v>0</v>
      </c>
      <c r="L27" s="11" t="e">
        <f>L25+L26</f>
        <v>#DIV/0!</v>
      </c>
    </row>
    <row r="28" spans="1:12" ht="15.75" customHeight="1">
      <c r="A28" s="6" t="s">
        <v>20</v>
      </c>
      <c r="B28" s="1">
        <v>5200900</v>
      </c>
      <c r="C28" s="6" t="s">
        <v>50</v>
      </c>
      <c r="D28" s="1">
        <v>211</v>
      </c>
      <c r="E28" s="6" t="s">
        <v>25</v>
      </c>
      <c r="F28" s="6" t="s">
        <v>21</v>
      </c>
      <c r="G28" s="7" t="s">
        <v>21</v>
      </c>
      <c r="H28" s="4"/>
      <c r="I28" s="1"/>
      <c r="J28" s="18" t="e">
        <f t="shared" si="0"/>
        <v>#DIV/0!</v>
      </c>
      <c r="K28" s="18"/>
      <c r="L28" s="18" t="e">
        <f t="shared" si="1"/>
        <v>#DIV/0!</v>
      </c>
    </row>
    <row r="29" spans="1:12" ht="15.75" customHeight="1">
      <c r="A29" s="6" t="s">
        <v>20</v>
      </c>
      <c r="B29" s="1">
        <v>5200900</v>
      </c>
      <c r="C29" s="6" t="s">
        <v>50</v>
      </c>
      <c r="D29" s="1">
        <v>213</v>
      </c>
      <c r="E29" s="6" t="s">
        <v>25</v>
      </c>
      <c r="F29" s="6" t="s">
        <v>21</v>
      </c>
      <c r="G29" s="7" t="s">
        <v>21</v>
      </c>
      <c r="H29" s="4"/>
      <c r="I29" s="1"/>
      <c r="J29" s="18" t="e">
        <f t="shared" si="0"/>
        <v>#DIV/0!</v>
      </c>
      <c r="K29" s="18"/>
      <c r="L29" s="18" t="e">
        <f t="shared" si="1"/>
        <v>#DIV/0!</v>
      </c>
    </row>
    <row r="30" spans="1:12" ht="12.75">
      <c r="A30" s="9" t="s">
        <v>22</v>
      </c>
      <c r="B30" s="8">
        <v>5200900</v>
      </c>
      <c r="C30" s="9"/>
      <c r="D30" s="5"/>
      <c r="E30" s="9" t="s">
        <v>25</v>
      </c>
      <c r="F30" s="5"/>
      <c r="G30" s="10"/>
      <c r="H30" s="30">
        <f>H28+H29</f>
        <v>0</v>
      </c>
      <c r="I30" s="30">
        <f>I28+I29</f>
        <v>0</v>
      </c>
      <c r="J30" s="8" t="e">
        <f t="shared" si="0"/>
        <v>#DIV/0!</v>
      </c>
      <c r="K30" s="31">
        <f>K28+K29</f>
        <v>0</v>
      </c>
      <c r="L30" s="8" t="e">
        <f t="shared" si="1"/>
        <v>#DIV/0!</v>
      </c>
    </row>
    <row r="31" spans="1:12" ht="12.75">
      <c r="A31" s="6"/>
      <c r="B31" s="1"/>
      <c r="C31" s="6"/>
      <c r="D31" s="2"/>
      <c r="E31" s="6"/>
      <c r="F31" s="2"/>
      <c r="G31" s="7"/>
      <c r="H31" s="31"/>
      <c r="I31" s="31"/>
      <c r="J31" s="8"/>
      <c r="K31" s="31"/>
      <c r="L31" s="8"/>
    </row>
    <row r="32" spans="1:12" ht="12.75">
      <c r="A32" s="9" t="s">
        <v>24</v>
      </c>
      <c r="B32" s="8"/>
      <c r="C32" s="9"/>
      <c r="D32" s="5"/>
      <c r="E32" s="9"/>
      <c r="F32" s="5"/>
      <c r="G32" s="10"/>
      <c r="H32" s="30">
        <f>H24+H30+H27</f>
        <v>0</v>
      </c>
      <c r="I32" s="30">
        <f>I24+I25+I30</f>
        <v>0</v>
      </c>
      <c r="J32" s="8" t="e">
        <f t="shared" si="0"/>
        <v>#DIV/0!</v>
      </c>
      <c r="K32" s="30">
        <f>K24+K25+K30</f>
        <v>0</v>
      </c>
      <c r="L32" s="8" t="e">
        <f t="shared" si="1"/>
        <v>#DIV/0!</v>
      </c>
    </row>
    <row r="33" spans="1:12" ht="12.75">
      <c r="A33" s="6"/>
      <c r="B33" s="1"/>
      <c r="C33" s="6"/>
      <c r="D33" s="2"/>
      <c r="E33" s="6"/>
      <c r="F33" s="2"/>
      <c r="G33" s="7"/>
      <c r="H33" s="2"/>
      <c r="I33" s="2"/>
      <c r="J33" s="1"/>
      <c r="K33" s="2"/>
      <c r="L33" s="1"/>
    </row>
    <row r="34" spans="1:12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48"/>
    </row>
    <row r="35" spans="1:13" ht="12.75">
      <c r="A35" s="47"/>
      <c r="B35" s="54" t="s">
        <v>6</v>
      </c>
      <c r="C35" s="54"/>
      <c r="D35" s="54"/>
      <c r="E35" s="54"/>
      <c r="F35" s="54"/>
      <c r="G35" s="54"/>
      <c r="H35" s="54"/>
      <c r="I35" s="54"/>
      <c r="J35" s="54" t="s">
        <v>23</v>
      </c>
      <c r="K35" s="54"/>
      <c r="L35" s="54"/>
      <c r="M35" s="54"/>
    </row>
    <row r="36" spans="1:12" ht="12.75">
      <c r="A36" s="35"/>
      <c r="B36" s="34"/>
      <c r="C36" s="14"/>
      <c r="D36" s="34"/>
      <c r="E36" s="14"/>
      <c r="F36" s="36"/>
      <c r="G36" s="14"/>
      <c r="H36" s="14"/>
      <c r="I36" s="35"/>
      <c r="J36" s="14"/>
      <c r="K36" s="35"/>
      <c r="L36" s="14"/>
    </row>
    <row r="37" spans="1:12" ht="12.75">
      <c r="A37" s="35"/>
      <c r="B37" s="34"/>
      <c r="C37" s="37"/>
      <c r="D37" s="34"/>
      <c r="E37" s="54" t="s">
        <v>39</v>
      </c>
      <c r="F37" s="54"/>
      <c r="G37" s="54"/>
      <c r="H37" s="54"/>
      <c r="I37" s="54"/>
      <c r="J37" s="54"/>
      <c r="K37" s="54"/>
      <c r="L37" s="54"/>
    </row>
    <row r="38" spans="1:12" ht="13.5" customHeight="1">
      <c r="A38" s="35"/>
      <c r="B38" s="34"/>
      <c r="C38" s="39"/>
      <c r="D38" s="34"/>
      <c r="E38" s="39"/>
      <c r="F38" s="36"/>
      <c r="G38" s="14"/>
      <c r="H38" s="14"/>
      <c r="I38" s="35"/>
      <c r="J38" s="14"/>
      <c r="K38" s="35"/>
      <c r="L38" s="14"/>
    </row>
    <row r="39" spans="1:12" ht="13.5" customHeight="1">
      <c r="A39" s="41"/>
      <c r="B39" s="34"/>
      <c r="C39" s="40"/>
      <c r="D39" s="40"/>
      <c r="E39" s="40"/>
      <c r="F39" s="38"/>
      <c r="G39" s="38"/>
      <c r="H39" s="38"/>
      <c r="I39" s="41"/>
      <c r="J39" s="38"/>
      <c r="K39" s="41"/>
      <c r="L39" s="14"/>
    </row>
    <row r="40" spans="1:12" ht="13.5" customHeight="1">
      <c r="A40" s="43"/>
      <c r="B40" s="34"/>
      <c r="C40" s="43"/>
      <c r="D40" s="43"/>
      <c r="E40" s="42"/>
      <c r="F40" s="42"/>
      <c r="G40" s="38"/>
      <c r="H40" s="38"/>
      <c r="I40" s="41"/>
      <c r="J40" s="38"/>
      <c r="K40" s="41"/>
      <c r="L40" s="14"/>
    </row>
    <row r="41" spans="1:12" ht="13.5" customHeight="1">
      <c r="A41" s="43"/>
      <c r="B41" s="34"/>
      <c r="C41" s="43"/>
      <c r="D41" s="43"/>
      <c r="E41" s="42"/>
      <c r="F41" s="42"/>
      <c r="G41" s="38"/>
      <c r="H41" s="38"/>
      <c r="I41" s="41"/>
      <c r="J41" s="38"/>
      <c r="K41" s="41"/>
      <c r="L41" s="14"/>
    </row>
    <row r="42" spans="1:12" ht="13.5" customHeight="1">
      <c r="A42" s="40"/>
      <c r="B42" s="44"/>
      <c r="C42" s="40"/>
      <c r="D42" s="40"/>
      <c r="E42" s="45"/>
      <c r="F42" s="45"/>
      <c r="G42" s="38"/>
      <c r="H42" s="38"/>
      <c r="I42" s="41"/>
      <c r="J42" s="38"/>
      <c r="K42" s="41"/>
      <c r="L42" s="14"/>
    </row>
    <row r="43" spans="1:13" ht="12.75">
      <c r="A43" s="38"/>
      <c r="B43" s="38"/>
      <c r="C43" s="38"/>
      <c r="D43" s="38"/>
      <c r="E43" s="38"/>
      <c r="F43" s="38"/>
      <c r="G43" s="38"/>
      <c r="H43" s="38"/>
      <c r="I43" s="38"/>
      <c r="J43" s="41"/>
      <c r="K43" s="38"/>
      <c r="L43" s="41"/>
      <c r="M43" s="14"/>
    </row>
    <row r="45" spans="1:12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8" ht="12.75">
      <c r="A46" s="54"/>
      <c r="B46" s="54"/>
      <c r="C46" s="54"/>
      <c r="D46" s="54"/>
      <c r="E46" s="54"/>
      <c r="F46" s="54"/>
      <c r="G46" s="54"/>
      <c r="H46" s="54"/>
    </row>
    <row r="47" spans="1:8" ht="12.75">
      <c r="A47" s="54"/>
      <c r="B47" s="54"/>
      <c r="C47" s="54"/>
      <c r="D47" s="54"/>
      <c r="E47" s="54"/>
      <c r="F47" s="54"/>
      <c r="G47" s="54"/>
      <c r="H47" s="54"/>
    </row>
  </sheetData>
  <sheetProtection/>
  <mergeCells count="15">
    <mergeCell ref="G5:G6"/>
    <mergeCell ref="H5:H6"/>
    <mergeCell ref="B35:I35"/>
    <mergeCell ref="J35:M35"/>
    <mergeCell ref="A46:H46"/>
    <mergeCell ref="A47:H47"/>
    <mergeCell ref="I45:L45"/>
    <mergeCell ref="A1:L1"/>
    <mergeCell ref="A2:L2"/>
    <mergeCell ref="A3:L3"/>
    <mergeCell ref="A45:H45"/>
    <mergeCell ref="I5:J5"/>
    <mergeCell ref="K5:L5"/>
    <mergeCell ref="A5:A6"/>
    <mergeCell ref="E37:L3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L25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6.7539062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4.25" customHeight="1"/>
    <row r="5" spans="1:12" ht="33.75" customHeight="1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5.75" customHeight="1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26</v>
      </c>
      <c r="B7" s="1">
        <v>4320200</v>
      </c>
      <c r="C7" s="6" t="s">
        <v>52</v>
      </c>
      <c r="D7" s="1">
        <v>340</v>
      </c>
      <c r="E7" s="6" t="s">
        <v>21</v>
      </c>
      <c r="F7" s="1">
        <v>342</v>
      </c>
      <c r="G7" s="7" t="s">
        <v>57</v>
      </c>
      <c r="H7" s="4"/>
      <c r="I7" s="1"/>
      <c r="J7" s="1" t="e">
        <f aca="true" t="shared" si="0" ref="J7:J20">I7/H7*100</f>
        <v>#DIV/0!</v>
      </c>
      <c r="K7" s="1"/>
      <c r="L7" s="1" t="e">
        <f>K7/H7</f>
        <v>#DIV/0!</v>
      </c>
    </row>
    <row r="8" spans="1:12" ht="15.75" customHeight="1">
      <c r="A8" s="6" t="s">
        <v>26</v>
      </c>
      <c r="B8" s="1">
        <v>4320200</v>
      </c>
      <c r="C8" s="6" t="s">
        <v>59</v>
      </c>
      <c r="D8" s="1">
        <v>241</v>
      </c>
      <c r="E8" s="6" t="s">
        <v>21</v>
      </c>
      <c r="F8" s="6" t="s">
        <v>21</v>
      </c>
      <c r="G8" s="7" t="s">
        <v>21</v>
      </c>
      <c r="H8" s="4"/>
      <c r="I8" s="1"/>
      <c r="J8" s="1" t="e">
        <f t="shared" si="0"/>
        <v>#DIV/0!</v>
      </c>
      <c r="K8" s="1"/>
      <c r="L8" s="1" t="e">
        <f>K8/H8</f>
        <v>#DIV/0!</v>
      </c>
    </row>
    <row r="9" spans="1:12" ht="15.75" customHeight="1">
      <c r="A9" s="6" t="s">
        <v>26</v>
      </c>
      <c r="B9" s="1">
        <v>4320200</v>
      </c>
      <c r="C9" s="6"/>
      <c r="D9" s="1"/>
      <c r="E9" s="6" t="s">
        <v>21</v>
      </c>
      <c r="F9" s="6"/>
      <c r="G9" s="7"/>
      <c r="H9" s="4"/>
      <c r="I9" s="1"/>
      <c r="J9" s="1" t="e">
        <f t="shared" si="0"/>
        <v>#DIV/0!</v>
      </c>
      <c r="K9" s="1"/>
      <c r="L9" s="1" t="e">
        <f>K9/H9</f>
        <v>#DIV/0!</v>
      </c>
    </row>
    <row r="10" spans="1:12" ht="15.75" customHeight="1">
      <c r="A10" s="6" t="s">
        <v>26</v>
      </c>
      <c r="B10" s="1">
        <v>4320200</v>
      </c>
      <c r="C10" s="6"/>
      <c r="D10" s="1"/>
      <c r="E10" s="6" t="s">
        <v>21</v>
      </c>
      <c r="F10" s="6"/>
      <c r="G10" s="7"/>
      <c r="H10" s="4"/>
      <c r="I10" s="1"/>
      <c r="J10" s="1" t="e">
        <f t="shared" si="0"/>
        <v>#DIV/0!</v>
      </c>
      <c r="K10" s="1"/>
      <c r="L10" s="1" t="e">
        <f>K10/H10</f>
        <v>#DIV/0!</v>
      </c>
    </row>
    <row r="11" spans="1:12" ht="15.75" customHeight="1">
      <c r="A11" s="6" t="s">
        <v>26</v>
      </c>
      <c r="B11" s="1">
        <v>4320200</v>
      </c>
      <c r="C11" s="6"/>
      <c r="D11" s="1"/>
      <c r="E11" s="6" t="s">
        <v>21</v>
      </c>
      <c r="F11" s="6"/>
      <c r="G11" s="7"/>
      <c r="H11" s="4"/>
      <c r="I11" s="1"/>
      <c r="J11" s="1" t="e">
        <f t="shared" si="0"/>
        <v>#DIV/0!</v>
      </c>
      <c r="K11" s="1"/>
      <c r="L11" s="1" t="e">
        <f aca="true" t="shared" si="1" ref="L11:L20">K11/H11*100</f>
        <v>#DIV/0!</v>
      </c>
    </row>
    <row r="12" spans="1:12" ht="15.75" customHeight="1">
      <c r="A12" s="6" t="s">
        <v>29</v>
      </c>
      <c r="B12" s="1">
        <v>4320200</v>
      </c>
      <c r="C12" s="6"/>
      <c r="D12" s="1"/>
      <c r="E12" s="6" t="s">
        <v>21</v>
      </c>
      <c r="F12" s="1"/>
      <c r="G12" s="7"/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5.75" customHeight="1">
      <c r="A13" s="9" t="s">
        <v>22</v>
      </c>
      <c r="B13" s="8">
        <v>4320200</v>
      </c>
      <c r="C13" s="9" t="s">
        <v>27</v>
      </c>
      <c r="D13" s="8"/>
      <c r="E13" s="9"/>
      <c r="F13" s="8"/>
      <c r="G13" s="10"/>
      <c r="H13" s="11">
        <f>H7+H8+H9+H10+H11+H12</f>
        <v>0</v>
      </c>
      <c r="I13" s="11">
        <f>I7+I8+I9+I10+I11+I12</f>
        <v>0</v>
      </c>
      <c r="J13" s="8" t="e">
        <f t="shared" si="0"/>
        <v>#DIV/0!</v>
      </c>
      <c r="K13" s="11">
        <f>K7+K8+K9+K10+K11+K12</f>
        <v>0</v>
      </c>
      <c r="L13" s="8" t="e">
        <f t="shared" si="1"/>
        <v>#DIV/0!</v>
      </c>
    </row>
    <row r="14" spans="1:12" ht="15.75" customHeight="1">
      <c r="A14" s="6" t="s">
        <v>26</v>
      </c>
      <c r="B14" s="1">
        <v>4320201</v>
      </c>
      <c r="C14" s="6" t="s">
        <v>56</v>
      </c>
      <c r="D14" s="1">
        <v>340</v>
      </c>
      <c r="E14" s="6" t="s">
        <v>30</v>
      </c>
      <c r="F14" s="6"/>
      <c r="G14" s="7" t="s">
        <v>31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5.75" customHeight="1">
      <c r="A15" s="6" t="s">
        <v>26</v>
      </c>
      <c r="B15" s="1">
        <v>4320201</v>
      </c>
      <c r="C15" s="6" t="s">
        <v>56</v>
      </c>
      <c r="D15" s="1">
        <v>262</v>
      </c>
      <c r="E15" s="6" t="s">
        <v>30</v>
      </c>
      <c r="F15" s="6"/>
      <c r="G15" s="7" t="s">
        <v>31</v>
      </c>
      <c r="H15" s="4"/>
      <c r="I15" s="1"/>
      <c r="J15" s="1" t="e">
        <f t="shared" si="0"/>
        <v>#DIV/0!</v>
      </c>
      <c r="K15" s="1"/>
      <c r="L15" s="1" t="e">
        <f t="shared" si="1"/>
        <v>#DIV/0!</v>
      </c>
    </row>
    <row r="16" spans="1:12" ht="15.75" customHeight="1">
      <c r="A16" s="6" t="s">
        <v>26</v>
      </c>
      <c r="B16" s="1">
        <v>4320201</v>
      </c>
      <c r="C16" s="6" t="s">
        <v>58</v>
      </c>
      <c r="D16" s="1">
        <v>242</v>
      </c>
      <c r="E16" s="6" t="s">
        <v>30</v>
      </c>
      <c r="F16" s="6"/>
      <c r="G16" s="7" t="s">
        <v>31</v>
      </c>
      <c r="H16" s="4"/>
      <c r="I16" s="1"/>
      <c r="J16" s="1" t="e">
        <f t="shared" si="0"/>
        <v>#DIV/0!</v>
      </c>
      <c r="K16" s="1"/>
      <c r="L16" s="1" t="e">
        <f t="shared" si="1"/>
        <v>#DIV/0!</v>
      </c>
    </row>
    <row r="17" spans="1:12" ht="15.75" customHeight="1">
      <c r="A17" s="6" t="s">
        <v>26</v>
      </c>
      <c r="B17" s="1">
        <v>4320201</v>
      </c>
      <c r="C17" s="6" t="s">
        <v>59</v>
      </c>
      <c r="D17" s="1">
        <v>241</v>
      </c>
      <c r="E17" s="6" t="s">
        <v>21</v>
      </c>
      <c r="F17" s="6" t="s">
        <v>21</v>
      </c>
      <c r="G17" s="7" t="s">
        <v>21</v>
      </c>
      <c r="H17" s="4"/>
      <c r="I17" s="1"/>
      <c r="J17" s="1" t="e">
        <f t="shared" si="0"/>
        <v>#DIV/0!</v>
      </c>
      <c r="K17" s="1"/>
      <c r="L17" s="1" t="e">
        <f t="shared" si="1"/>
        <v>#DIV/0!</v>
      </c>
    </row>
    <row r="18" spans="1:12" ht="15.75" customHeight="1">
      <c r="A18" s="9" t="s">
        <v>22</v>
      </c>
      <c r="B18" s="8">
        <v>4320201</v>
      </c>
      <c r="C18" s="9" t="s">
        <v>28</v>
      </c>
      <c r="D18" s="8"/>
      <c r="E18" s="9"/>
      <c r="F18" s="8"/>
      <c r="G18" s="10"/>
      <c r="H18" s="11">
        <f>H14+H15+H16+H17</f>
        <v>0</v>
      </c>
      <c r="I18" s="11">
        <f>I14+I15+I16</f>
        <v>0</v>
      </c>
      <c r="J18" s="8" t="e">
        <f t="shared" si="0"/>
        <v>#DIV/0!</v>
      </c>
      <c r="K18" s="11">
        <f>K14+K15+K16</f>
        <v>0</v>
      </c>
      <c r="L18" s="8" t="e">
        <f t="shared" si="1"/>
        <v>#DIV/0!</v>
      </c>
    </row>
    <row r="19" spans="1:12" ht="15.75" customHeight="1">
      <c r="A19" s="6" t="s">
        <v>26</v>
      </c>
      <c r="B19" s="1">
        <v>4320202</v>
      </c>
      <c r="C19" s="6" t="s">
        <v>56</v>
      </c>
      <c r="D19" s="1">
        <v>262</v>
      </c>
      <c r="E19" s="6" t="s">
        <v>32</v>
      </c>
      <c r="F19" s="6" t="s">
        <v>21</v>
      </c>
      <c r="G19" s="7" t="s">
        <v>31</v>
      </c>
      <c r="H19" s="4"/>
      <c r="I19" s="1"/>
      <c r="J19" s="1" t="e">
        <f t="shared" si="0"/>
        <v>#DIV/0!</v>
      </c>
      <c r="K19" s="1"/>
      <c r="L19" s="1" t="e">
        <f t="shared" si="1"/>
        <v>#DIV/0!</v>
      </c>
    </row>
    <row r="20" spans="1:12" ht="15.75" customHeight="1">
      <c r="A20" s="6" t="s">
        <v>26</v>
      </c>
      <c r="B20" s="1">
        <v>4320202</v>
      </c>
      <c r="C20" s="6" t="s">
        <v>52</v>
      </c>
      <c r="D20" s="1">
        <v>340</v>
      </c>
      <c r="E20" s="6" t="s">
        <v>32</v>
      </c>
      <c r="F20" s="6" t="s">
        <v>21</v>
      </c>
      <c r="G20" s="7" t="s">
        <v>31</v>
      </c>
      <c r="H20" s="4"/>
      <c r="I20" s="1"/>
      <c r="J20" s="1" t="e">
        <f t="shared" si="0"/>
        <v>#DIV/0!</v>
      </c>
      <c r="K20" s="1"/>
      <c r="L20" s="1" t="e">
        <f t="shared" si="1"/>
        <v>#DIV/0!</v>
      </c>
    </row>
    <row r="21" spans="1:12" ht="15.75" customHeight="1">
      <c r="A21" s="9"/>
      <c r="B21" s="8" t="s">
        <v>22</v>
      </c>
      <c r="C21" s="9"/>
      <c r="D21" s="8"/>
      <c r="E21" s="9"/>
      <c r="F21" s="8"/>
      <c r="G21" s="10"/>
      <c r="H21" s="11">
        <f>H13+H18+H19+H20</f>
        <v>0</v>
      </c>
      <c r="I21" s="11">
        <f>I13+I18+I19+I20</f>
        <v>0</v>
      </c>
      <c r="J21" s="11" t="e">
        <f>J13+J18+J19+J20</f>
        <v>#DIV/0!</v>
      </c>
      <c r="K21" s="11">
        <f>K13+K18+K19+K20</f>
        <v>0</v>
      </c>
      <c r="L21" s="11" t="e">
        <f>L13+L18+L19+L20</f>
        <v>#DIV/0!</v>
      </c>
    </row>
    <row r="23" spans="1:12" ht="12.75">
      <c r="A23" s="54" t="s">
        <v>6</v>
      </c>
      <c r="B23" s="54"/>
      <c r="C23" s="54"/>
      <c r="D23" s="54"/>
      <c r="E23" s="54"/>
      <c r="F23" s="54"/>
      <c r="G23" s="54"/>
      <c r="H23" s="54"/>
      <c r="I23" s="54" t="s">
        <v>23</v>
      </c>
      <c r="J23" s="54"/>
      <c r="K23" s="54"/>
      <c r="L23" s="54"/>
    </row>
    <row r="24" spans="1:8" ht="12.75">
      <c r="A24" s="54"/>
      <c r="B24" s="54"/>
      <c r="C24" s="54"/>
      <c r="D24" s="54"/>
      <c r="E24" s="54"/>
      <c r="F24" s="54"/>
      <c r="G24" s="54"/>
      <c r="H24" s="54"/>
    </row>
    <row r="25" spans="1:8" ht="12.75">
      <c r="A25" s="54" t="s">
        <v>39</v>
      </c>
      <c r="B25" s="54"/>
      <c r="C25" s="54"/>
      <c r="D25" s="54"/>
      <c r="E25" s="54"/>
      <c r="F25" s="54"/>
      <c r="G25" s="54"/>
      <c r="H25" s="54"/>
    </row>
  </sheetData>
  <sheetProtection/>
  <mergeCells count="12">
    <mergeCell ref="G5:G6"/>
    <mergeCell ref="H5:H6"/>
    <mergeCell ref="A24:H24"/>
    <mergeCell ref="A25:H25"/>
    <mergeCell ref="I23:L23"/>
    <mergeCell ref="A1:L1"/>
    <mergeCell ref="A2:L2"/>
    <mergeCell ref="A3:L3"/>
    <mergeCell ref="A23:H23"/>
    <mergeCell ref="I5:J5"/>
    <mergeCell ref="K5:L5"/>
    <mergeCell ref="A5:A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"Фаворит"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1</cp:lastModifiedBy>
  <cp:lastPrinted>2014-07-08T10:17:57Z</cp:lastPrinted>
  <dcterms:created xsi:type="dcterms:W3CDTF">2007-04-27T05:31:43Z</dcterms:created>
  <dcterms:modified xsi:type="dcterms:W3CDTF">2015-01-15T14:00:31Z</dcterms:modified>
  <cp:category/>
  <cp:version/>
  <cp:contentType/>
  <cp:contentStatus/>
</cp:coreProperties>
</file>